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30" activeTab="0"/>
  </bookViews>
  <sheets>
    <sheet name="生涯学習外" sheetId="1" r:id="rId1"/>
  </sheets>
  <definedNames/>
  <calcPr fullCalcOnLoad="1"/>
</workbook>
</file>

<file path=xl/sharedStrings.xml><?xml version="1.0" encoding="utf-8"?>
<sst xmlns="http://schemas.openxmlformats.org/spreadsheetml/2006/main" count="94" uniqueCount="56">
  <si>
    <t>夏季</t>
  </si>
  <si>
    <t>その他季</t>
  </si>
  <si>
    <t>施設名</t>
  </si>
  <si>
    <t>No.</t>
  </si>
  <si>
    <t>予定契約電力
（ｋＷ）</t>
  </si>
  <si>
    <t>基本料金</t>
  </si>
  <si>
    <t>力率
（％）</t>
  </si>
  <si>
    <t>a</t>
  </si>
  <si>
    <t>b</t>
  </si>
  <si>
    <t>c</t>
  </si>
  <si>
    <t>d=a×b((185-c)/100)×12</t>
  </si>
  <si>
    <t>予定電力量
（ｋWh）</t>
  </si>
  <si>
    <t>e</t>
  </si>
  <si>
    <t>ｆ</t>
  </si>
  <si>
    <t>ｇ＝e×ｆ</t>
  </si>
  <si>
    <t>ｈ＝ｄ＋ｇ</t>
  </si>
  <si>
    <r>
      <t xml:space="preserve">基本料金
(円）
</t>
    </r>
    <r>
      <rPr>
        <sz val="8"/>
        <rFont val="ＭＳ Ｐゴシック"/>
        <family val="3"/>
      </rPr>
      <t>※小数点以下第3位切捨て</t>
    </r>
  </si>
  <si>
    <r>
      <t xml:space="preserve">単価
（円/kWh）
</t>
    </r>
    <r>
      <rPr>
        <sz val="8"/>
        <rFont val="ＭＳ Ｐゴシック"/>
        <family val="3"/>
      </rPr>
      <t>※小数点以下第2位まで記入</t>
    </r>
  </si>
  <si>
    <r>
      <t xml:space="preserve">単価(税込）
（円/kW)
</t>
    </r>
    <r>
      <rPr>
        <sz val="8"/>
        <rFont val="ＭＳ Ｐゴシック"/>
        <family val="3"/>
      </rPr>
      <t>※小数点以下第2位まで記入</t>
    </r>
  </si>
  <si>
    <t>生涯学習支援センター等複合施設</t>
  </si>
  <si>
    <t>中央地区公民館</t>
  </si>
  <si>
    <t>三川地区公民館</t>
  </si>
  <si>
    <t>勝立地区公民館</t>
  </si>
  <si>
    <t>吉野地区公民館</t>
  </si>
  <si>
    <t>三池地区公民館</t>
  </si>
  <si>
    <t>手鎌地区公民館</t>
  </si>
  <si>
    <t>駛馬地区公民館</t>
  </si>
  <si>
    <t>緑地運動公園</t>
  </si>
  <si>
    <t>諏訪公園スポーツ休養ゾーン</t>
  </si>
  <si>
    <t>石炭産業科学館</t>
  </si>
  <si>
    <t>高泉団地下水中継ポンプ場</t>
  </si>
  <si>
    <t>第一清掃事務所</t>
  </si>
  <si>
    <t>第二清掃事務所</t>
  </si>
  <si>
    <t>リサイクルプラザ</t>
  </si>
  <si>
    <t>保健所</t>
  </si>
  <si>
    <t>葬斎場</t>
  </si>
  <si>
    <t>労働福祉会館</t>
  </si>
  <si>
    <t>高齢者生きがい創造センター</t>
  </si>
  <si>
    <t>消防本部庁舎</t>
  </si>
  <si>
    <t>合計</t>
  </si>
  <si>
    <t>入札書記載金額（円）　　①×100/110</t>
  </si>
  <si>
    <t>電力量料金</t>
  </si>
  <si>
    <r>
      <t xml:space="preserve">電力量料金
(円）
</t>
    </r>
    <r>
      <rPr>
        <sz val="8"/>
        <rFont val="ＭＳ Ｐゴシック"/>
        <family val="3"/>
      </rPr>
      <t>※小数点以下第3位切捨て</t>
    </r>
  </si>
  <si>
    <t>※小数点以下切り上げ</t>
  </si>
  <si>
    <t>（留意事項）</t>
  </si>
  <si>
    <t>1　７月１日から９月３０日までの期間を「夏季」とし、その他の期間を「その他季」とする。</t>
  </si>
  <si>
    <t>２　入札金額算定においては、力率は100％とする。</t>
  </si>
  <si>
    <t>３　基本料金単価（b欄）及び電力量料金単価（f欄）は、小数点以下第２位まで記入する。</t>
  </si>
  <si>
    <t>４　入札書記載金額は、消費税相当額抜きの金額（円未満の端数処理は切り上げ）を記入する。</t>
  </si>
  <si>
    <t>５　燃料費調整額、再生可能エネルギー電気の調達に関する特別措置法に基づく賦課金は考慮しないこと。</t>
  </si>
  <si>
    <t>①</t>
  </si>
  <si>
    <t>会社名（　　　　　　　　　　　　　　　　　　　　）</t>
  </si>
  <si>
    <r>
      <rPr>
        <sz val="11"/>
        <rFont val="ＭＳ Ｐゴシック"/>
        <family val="3"/>
      </rPr>
      <t>総計</t>
    </r>
    <r>
      <rPr>
        <sz val="10"/>
        <rFont val="ＭＳ Ｐゴシック"/>
        <family val="3"/>
      </rPr>
      <t xml:space="preserve">
(円）
</t>
    </r>
    <r>
      <rPr>
        <sz val="8"/>
        <rFont val="ＭＳ Ｐゴシック"/>
        <family val="3"/>
      </rPr>
      <t>※小数点以下切捨て</t>
    </r>
  </si>
  <si>
    <t>電気料金総額内訳書</t>
  </si>
  <si>
    <t>様式第６－２号</t>
  </si>
  <si>
    <t>件名　　大牟田市生涯学習支援センター等複合施設外１９施設で使用する電力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</si>
</sst>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/kW&quot;"/>
    <numFmt numFmtId="177" formatCode="#,##0&quot; 円/kW&quot;"/>
    <numFmt numFmtId="178" formatCode="#,##0&quot; 円/kWh&quot;"/>
    <numFmt numFmtId="179" formatCode="#,##0.0&quot; 円/kWh&quot;"/>
    <numFmt numFmtId="180" formatCode="#,##0.00&quot; 円/kWh&quot;"/>
    <numFmt numFmtId="181" formatCode="#,##0.0&quot; 円/kW&quot;"/>
    <numFmt numFmtId="182" formatCode="#,##0.00&quot; 円/kW&quot;"/>
    <numFmt numFmtId="183" formatCode="#,##0.00_ "/>
    <numFmt numFmtId="184" formatCode="#,##0_ "/>
    <numFmt numFmtId="185" formatCode="#,##0_);[Red]\(#,##0\)"/>
    <numFmt numFmtId="186" formatCode="#,##0.00_);[Red]\(#,##0.00\)"/>
    <numFmt numFmtId="18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82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4" fontId="0" fillId="0" borderId="22" xfId="0" applyNumberFormat="1" applyFont="1" applyFill="1" applyBorder="1" applyAlignment="1">
      <alignment vertical="center"/>
    </xf>
    <xf numFmtId="183" fontId="0" fillId="10" borderId="22" xfId="0" applyNumberFormat="1" applyFont="1" applyFill="1" applyBorder="1" applyAlignment="1">
      <alignment vertical="center"/>
    </xf>
    <xf numFmtId="183" fontId="0" fillId="0" borderId="23" xfId="0" applyNumberFormat="1" applyFont="1" applyFill="1" applyBorder="1" applyAlignment="1">
      <alignment vertical="center"/>
    </xf>
    <xf numFmtId="183" fontId="0" fillId="10" borderId="24" xfId="0" applyNumberFormat="1" applyFont="1" applyFill="1" applyBorder="1" applyAlignment="1">
      <alignment vertical="center"/>
    </xf>
    <xf numFmtId="184" fontId="0" fillId="0" borderId="25" xfId="0" applyNumberFormat="1" applyFont="1" applyFill="1" applyBorder="1" applyAlignment="1">
      <alignment vertical="center"/>
    </xf>
    <xf numFmtId="185" fontId="6" fillId="10" borderId="26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5" fontId="0" fillId="0" borderId="27" xfId="0" applyNumberFormat="1" applyFont="1" applyFill="1" applyBorder="1" applyAlignment="1">
      <alignment vertical="center"/>
    </xf>
    <xf numFmtId="185" fontId="0" fillId="0" borderId="28" xfId="0" applyNumberFormat="1" applyFont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183" fontId="0" fillId="10" borderId="24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6" fontId="0" fillId="0" borderId="31" xfId="0" applyNumberFormat="1" applyFont="1" applyFill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183" fontId="0" fillId="0" borderId="32" xfId="0" applyNumberFormat="1" applyFont="1" applyBorder="1" applyAlignment="1">
      <alignment horizontal="right" vertical="center"/>
    </xf>
    <xf numFmtId="183" fontId="0" fillId="0" borderId="33" xfId="0" applyNumberFormat="1" applyFont="1" applyBorder="1" applyAlignment="1">
      <alignment horizontal="right" vertical="center"/>
    </xf>
    <xf numFmtId="185" fontId="0" fillId="0" borderId="27" xfId="0" applyNumberFormat="1" applyFont="1" applyBorder="1" applyAlignment="1">
      <alignment vertical="center"/>
    </xf>
    <xf numFmtId="184" fontId="6" fillId="10" borderId="34" xfId="0" applyNumberFormat="1" applyFont="1" applyFill="1" applyBorder="1" applyAlignment="1">
      <alignment vertical="center"/>
    </xf>
    <xf numFmtId="184" fontId="6" fillId="10" borderId="35" xfId="0" applyNumberFormat="1" applyFont="1" applyFill="1" applyBorder="1" applyAlignment="1">
      <alignment vertical="center"/>
    </xf>
    <xf numFmtId="183" fontId="0" fillId="0" borderId="32" xfId="0" applyNumberFormat="1" applyFont="1" applyBorder="1" applyAlignment="1">
      <alignment vertical="center"/>
    </xf>
    <xf numFmtId="183" fontId="0" fillId="0" borderId="33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85" fontId="0" fillId="0" borderId="25" xfId="0" applyNumberFormat="1" applyFont="1" applyFill="1" applyBorder="1" applyAlignment="1">
      <alignment vertical="center"/>
    </xf>
    <xf numFmtId="185" fontId="0" fillId="0" borderId="22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183" fontId="0" fillId="10" borderId="42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185" fontId="0" fillId="0" borderId="25" xfId="0" applyNumberFormat="1" applyFont="1" applyBorder="1" applyAlignment="1">
      <alignment vertical="center"/>
    </xf>
    <xf numFmtId="185" fontId="0" fillId="0" borderId="36" xfId="0" applyNumberFormat="1" applyFont="1" applyBorder="1" applyAlignment="1">
      <alignment vertical="center"/>
    </xf>
    <xf numFmtId="185" fontId="0" fillId="0" borderId="37" xfId="0" applyNumberFormat="1" applyFont="1" applyBorder="1" applyAlignment="1">
      <alignment vertical="center"/>
    </xf>
    <xf numFmtId="0" fontId="0" fillId="10" borderId="49" xfId="0" applyFont="1" applyFill="1" applyBorder="1" applyAlignment="1">
      <alignment horizontal="center" vertical="center"/>
    </xf>
    <xf numFmtId="0" fontId="0" fillId="10" borderId="50" xfId="0" applyFont="1" applyFill="1" applyBorder="1" applyAlignment="1">
      <alignment horizontal="center" vertical="center"/>
    </xf>
    <xf numFmtId="0" fontId="0" fillId="10" borderId="51" xfId="0" applyFont="1" applyFill="1" applyBorder="1" applyAlignment="1">
      <alignment horizontal="center" vertical="center"/>
    </xf>
    <xf numFmtId="185" fontId="0" fillId="0" borderId="36" xfId="0" applyNumberFormat="1" applyFont="1" applyFill="1" applyBorder="1" applyAlignment="1">
      <alignment horizontal="right" vertical="center"/>
    </xf>
    <xf numFmtId="185" fontId="0" fillId="0" borderId="37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56"/>
  <sheetViews>
    <sheetView tabSelected="1" view="pageBreakPreview" zoomScale="60" workbookViewId="0" topLeftCell="A1">
      <selection activeCell="F23" sqref="F23:F24"/>
    </sheetView>
  </sheetViews>
  <sheetFormatPr defaultColWidth="9.00390625" defaultRowHeight="13.5"/>
  <cols>
    <col min="1" max="1" width="3.00390625" style="2" customWidth="1"/>
    <col min="2" max="2" width="16.50390625" style="1" customWidth="1"/>
    <col min="3" max="3" width="8.00390625" style="1" customWidth="1"/>
    <col min="4" max="4" width="12.625" style="1" customWidth="1"/>
    <col min="5" max="5" width="6.625" style="1" customWidth="1"/>
    <col min="6" max="6" width="20.00390625" style="1" customWidth="1"/>
    <col min="7" max="7" width="7.875" style="1" bestFit="1" customWidth="1"/>
    <col min="8" max="8" width="9.75390625" style="1" customWidth="1"/>
    <col min="9" max="9" width="10.75390625" style="1" customWidth="1"/>
    <col min="10" max="10" width="17.375" style="1" customWidth="1"/>
    <col min="11" max="11" width="17.75390625" style="1" customWidth="1"/>
    <col min="12" max="12" width="4.25390625" style="1" customWidth="1"/>
    <col min="13" max="13" width="13.125" style="1" customWidth="1"/>
    <col min="14" max="16384" width="9.00390625" style="1" customWidth="1"/>
  </cols>
  <sheetData>
    <row r="1" spans="1:10" ht="24">
      <c r="A1" s="20" t="s">
        <v>54</v>
      </c>
      <c r="C1" s="32" t="s">
        <v>53</v>
      </c>
      <c r="D1" s="32"/>
      <c r="E1" s="32"/>
      <c r="F1" s="32"/>
      <c r="G1" s="32"/>
      <c r="H1" s="32"/>
      <c r="I1" s="32"/>
      <c r="J1" s="32"/>
    </row>
    <row r="2" spans="1:11" ht="18.75" customHeight="1">
      <c r="A2" s="4"/>
      <c r="B2" s="19" t="s">
        <v>55</v>
      </c>
      <c r="C2" s="4"/>
      <c r="D2" s="4"/>
      <c r="E2" s="4"/>
      <c r="F2" s="4"/>
      <c r="G2" s="4"/>
      <c r="H2" s="4"/>
      <c r="I2" s="4"/>
      <c r="J2" s="4"/>
      <c r="K2" s="4"/>
    </row>
    <row r="3" spans="1:12" ht="18" customHeight="1" thickBot="1">
      <c r="A3" s="33" t="s">
        <v>51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8"/>
    </row>
    <row r="4" spans="1:11" ht="18" customHeight="1">
      <c r="A4" s="56" t="s">
        <v>3</v>
      </c>
      <c r="B4" s="53" t="s">
        <v>2</v>
      </c>
      <c r="C4" s="59" t="s">
        <v>5</v>
      </c>
      <c r="D4" s="60"/>
      <c r="E4" s="60"/>
      <c r="F4" s="61"/>
      <c r="G4" s="87" t="s">
        <v>41</v>
      </c>
      <c r="H4" s="88"/>
      <c r="I4" s="88"/>
      <c r="J4" s="89"/>
      <c r="K4" s="85" t="s">
        <v>52</v>
      </c>
    </row>
    <row r="5" spans="1:11" ht="44.25" customHeight="1">
      <c r="A5" s="57"/>
      <c r="B5" s="54"/>
      <c r="C5" s="5" t="s">
        <v>4</v>
      </c>
      <c r="D5" s="6" t="s">
        <v>18</v>
      </c>
      <c r="E5" s="6" t="s">
        <v>6</v>
      </c>
      <c r="F5" s="7" t="s">
        <v>16</v>
      </c>
      <c r="G5" s="81" t="s">
        <v>11</v>
      </c>
      <c r="H5" s="82"/>
      <c r="I5" s="6" t="s">
        <v>17</v>
      </c>
      <c r="J5" s="7" t="s">
        <v>42</v>
      </c>
      <c r="K5" s="86"/>
    </row>
    <row r="6" spans="1:11" ht="16.5" customHeight="1" thickBot="1">
      <c r="A6" s="58"/>
      <c r="B6" s="55"/>
      <c r="C6" s="10" t="s">
        <v>7</v>
      </c>
      <c r="D6" s="13" t="s">
        <v>8</v>
      </c>
      <c r="E6" s="10" t="s">
        <v>9</v>
      </c>
      <c r="F6" s="11" t="s">
        <v>10</v>
      </c>
      <c r="G6" s="83" t="s">
        <v>12</v>
      </c>
      <c r="H6" s="84"/>
      <c r="I6" s="10" t="s">
        <v>13</v>
      </c>
      <c r="J6" s="11" t="s">
        <v>14</v>
      </c>
      <c r="K6" s="12" t="s">
        <v>15</v>
      </c>
    </row>
    <row r="7" spans="1:11" ht="19.5" customHeight="1">
      <c r="A7" s="57">
        <v>1</v>
      </c>
      <c r="B7" s="62" t="s">
        <v>19</v>
      </c>
      <c r="C7" s="47">
        <v>62</v>
      </c>
      <c r="D7" s="63"/>
      <c r="E7" s="64">
        <v>100</v>
      </c>
      <c r="F7" s="37">
        <f>12*ROUNDDOWN(C7*D7*((185-E7)/100),2)</f>
        <v>0</v>
      </c>
      <c r="G7" s="9" t="s">
        <v>0</v>
      </c>
      <c r="H7" s="21">
        <v>30300</v>
      </c>
      <c r="I7" s="22"/>
      <c r="J7" s="23">
        <f>ROUNDDOWN(H7*I7,2)</f>
        <v>0</v>
      </c>
      <c r="K7" s="28">
        <f>ROUNDDOWN(F7+J7+J8,0)</f>
        <v>0</v>
      </c>
    </row>
    <row r="8" spans="1:11" ht="19.5" customHeight="1">
      <c r="A8" s="50"/>
      <c r="B8" s="52"/>
      <c r="C8" s="48"/>
      <c r="D8" s="34"/>
      <c r="E8" s="36"/>
      <c r="F8" s="38"/>
      <c r="G8" s="8" t="s">
        <v>1</v>
      </c>
      <c r="H8" s="21">
        <v>73600</v>
      </c>
      <c r="I8" s="24"/>
      <c r="J8" s="23">
        <f aca="true" t="shared" si="0" ref="J8:J45">ROUNDDOWN(H8*I8,2)</f>
        <v>0</v>
      </c>
      <c r="K8" s="29"/>
    </row>
    <row r="9" spans="1:11" ht="19.5" customHeight="1">
      <c r="A9" s="49">
        <v>2</v>
      </c>
      <c r="B9" s="51" t="s">
        <v>20</v>
      </c>
      <c r="C9" s="47">
        <v>73</v>
      </c>
      <c r="D9" s="34"/>
      <c r="E9" s="35">
        <v>100</v>
      </c>
      <c r="F9" s="37">
        <f>12*ROUNDDOWN(C9*D9*((185-E9)/100),2)</f>
        <v>0</v>
      </c>
      <c r="G9" s="8" t="s">
        <v>0</v>
      </c>
      <c r="H9" s="21">
        <v>26500</v>
      </c>
      <c r="I9" s="24"/>
      <c r="J9" s="23">
        <f t="shared" si="0"/>
        <v>0</v>
      </c>
      <c r="K9" s="28">
        <f>ROUNDDOWN(F9+J9+J10,0)</f>
        <v>0</v>
      </c>
    </row>
    <row r="10" spans="1:11" ht="19.5" customHeight="1">
      <c r="A10" s="50"/>
      <c r="B10" s="52"/>
      <c r="C10" s="48"/>
      <c r="D10" s="34"/>
      <c r="E10" s="36"/>
      <c r="F10" s="38"/>
      <c r="G10" s="8" t="s">
        <v>1</v>
      </c>
      <c r="H10" s="21">
        <v>51900</v>
      </c>
      <c r="I10" s="24"/>
      <c r="J10" s="23">
        <f t="shared" si="0"/>
        <v>0</v>
      </c>
      <c r="K10" s="29"/>
    </row>
    <row r="11" spans="1:12" ht="19.5" customHeight="1">
      <c r="A11" s="49">
        <v>3</v>
      </c>
      <c r="B11" s="51" t="s">
        <v>21</v>
      </c>
      <c r="C11" s="47">
        <v>81</v>
      </c>
      <c r="D11" s="34"/>
      <c r="E11" s="35">
        <v>100</v>
      </c>
      <c r="F11" s="37">
        <f>12*ROUNDDOWN(C11*D11*((185-E11)/100),2)</f>
        <v>0</v>
      </c>
      <c r="G11" s="8" t="s">
        <v>0</v>
      </c>
      <c r="H11" s="21">
        <v>36200</v>
      </c>
      <c r="I11" s="24"/>
      <c r="J11" s="23">
        <f t="shared" si="0"/>
        <v>0</v>
      </c>
      <c r="K11" s="28">
        <f>ROUNDDOWN(F11+J11+J12,0)</f>
        <v>0</v>
      </c>
      <c r="L11" s="30"/>
    </row>
    <row r="12" spans="1:12" ht="19.5" customHeight="1">
      <c r="A12" s="50"/>
      <c r="B12" s="52"/>
      <c r="C12" s="48"/>
      <c r="D12" s="34"/>
      <c r="E12" s="36"/>
      <c r="F12" s="38"/>
      <c r="G12" s="8" t="s">
        <v>1</v>
      </c>
      <c r="H12" s="21">
        <v>70400</v>
      </c>
      <c r="I12" s="24"/>
      <c r="J12" s="23">
        <f t="shared" si="0"/>
        <v>0</v>
      </c>
      <c r="K12" s="29"/>
      <c r="L12" s="31"/>
    </row>
    <row r="13" spans="1:12" ht="19.5" customHeight="1">
      <c r="A13" s="49">
        <v>4</v>
      </c>
      <c r="B13" s="51" t="s">
        <v>22</v>
      </c>
      <c r="C13" s="47">
        <v>58</v>
      </c>
      <c r="D13" s="34"/>
      <c r="E13" s="35">
        <v>100</v>
      </c>
      <c r="F13" s="37">
        <f>12*ROUNDDOWN(C13*D13*((185-E13)/100),2)</f>
        <v>0</v>
      </c>
      <c r="G13" s="8" t="s">
        <v>0</v>
      </c>
      <c r="H13" s="21">
        <v>19000</v>
      </c>
      <c r="I13" s="24"/>
      <c r="J13" s="23">
        <f t="shared" si="0"/>
        <v>0</v>
      </c>
      <c r="K13" s="28">
        <f>ROUNDDOWN(F13+J13+J14,0)</f>
        <v>0</v>
      </c>
      <c r="L13" s="3"/>
    </row>
    <row r="14" spans="1:11" ht="19.5" customHeight="1">
      <c r="A14" s="50"/>
      <c r="B14" s="52"/>
      <c r="C14" s="48"/>
      <c r="D14" s="34"/>
      <c r="E14" s="36"/>
      <c r="F14" s="38"/>
      <c r="G14" s="8" t="s">
        <v>1</v>
      </c>
      <c r="H14" s="21">
        <v>27900</v>
      </c>
      <c r="I14" s="24"/>
      <c r="J14" s="23">
        <f t="shared" si="0"/>
        <v>0</v>
      </c>
      <c r="K14" s="29"/>
    </row>
    <row r="15" spans="1:11" ht="19.5" customHeight="1">
      <c r="A15" s="49">
        <v>5</v>
      </c>
      <c r="B15" s="51" t="s">
        <v>23</v>
      </c>
      <c r="C15" s="47">
        <v>44</v>
      </c>
      <c r="D15" s="34"/>
      <c r="E15" s="35">
        <v>100</v>
      </c>
      <c r="F15" s="37">
        <f>12*ROUNDDOWN(C15*D15*((185-E15)/100),2)</f>
        <v>0</v>
      </c>
      <c r="G15" s="8" t="s">
        <v>0</v>
      </c>
      <c r="H15" s="21">
        <v>16600</v>
      </c>
      <c r="I15" s="24"/>
      <c r="J15" s="23">
        <f t="shared" si="0"/>
        <v>0</v>
      </c>
      <c r="K15" s="28">
        <f>ROUNDDOWN(F15+J15+J16,0)</f>
        <v>0</v>
      </c>
    </row>
    <row r="16" spans="1:11" ht="19.5" customHeight="1">
      <c r="A16" s="50"/>
      <c r="B16" s="52"/>
      <c r="C16" s="48"/>
      <c r="D16" s="34"/>
      <c r="E16" s="36"/>
      <c r="F16" s="38"/>
      <c r="G16" s="8" t="s">
        <v>1</v>
      </c>
      <c r="H16" s="21">
        <v>35600</v>
      </c>
      <c r="I16" s="24"/>
      <c r="J16" s="23">
        <f t="shared" si="0"/>
        <v>0</v>
      </c>
      <c r="K16" s="29"/>
    </row>
    <row r="17" spans="1:11" ht="19.5" customHeight="1">
      <c r="A17" s="49">
        <v>6</v>
      </c>
      <c r="B17" s="51" t="s">
        <v>24</v>
      </c>
      <c r="C17" s="47">
        <v>61</v>
      </c>
      <c r="D17" s="34"/>
      <c r="E17" s="35">
        <v>100</v>
      </c>
      <c r="F17" s="37">
        <f>12*ROUNDDOWN(C17*D17*((185-E17)/100),2)</f>
        <v>0</v>
      </c>
      <c r="G17" s="8" t="s">
        <v>0</v>
      </c>
      <c r="H17" s="21">
        <v>18300</v>
      </c>
      <c r="I17" s="24"/>
      <c r="J17" s="23">
        <f t="shared" si="0"/>
        <v>0</v>
      </c>
      <c r="K17" s="28">
        <f>ROUNDDOWN(F17+J17+J18,0)</f>
        <v>0</v>
      </c>
    </row>
    <row r="18" spans="1:11" ht="19.5" customHeight="1">
      <c r="A18" s="50"/>
      <c r="B18" s="52"/>
      <c r="C18" s="48"/>
      <c r="D18" s="34"/>
      <c r="E18" s="36"/>
      <c r="F18" s="38"/>
      <c r="G18" s="8" t="s">
        <v>1</v>
      </c>
      <c r="H18" s="21">
        <v>36700</v>
      </c>
      <c r="I18" s="24"/>
      <c r="J18" s="23">
        <f t="shared" si="0"/>
        <v>0</v>
      </c>
      <c r="K18" s="29"/>
    </row>
    <row r="19" spans="1:11" ht="19.5" customHeight="1">
      <c r="A19" s="49">
        <v>7</v>
      </c>
      <c r="B19" s="51" t="s">
        <v>25</v>
      </c>
      <c r="C19" s="47">
        <v>81</v>
      </c>
      <c r="D19" s="34"/>
      <c r="E19" s="35">
        <v>100</v>
      </c>
      <c r="F19" s="37">
        <f>12*ROUNDDOWN(C19*D19*((185-E19)/100),2)</f>
        <v>0</v>
      </c>
      <c r="G19" s="8" t="s">
        <v>0</v>
      </c>
      <c r="H19" s="21">
        <v>28700</v>
      </c>
      <c r="I19" s="24"/>
      <c r="J19" s="23">
        <f t="shared" si="0"/>
        <v>0</v>
      </c>
      <c r="K19" s="28">
        <f>ROUNDDOWN(F19+J19+J20,0)</f>
        <v>0</v>
      </c>
    </row>
    <row r="20" spans="1:11" ht="19.5" customHeight="1">
      <c r="A20" s="50"/>
      <c r="B20" s="52"/>
      <c r="C20" s="48"/>
      <c r="D20" s="34"/>
      <c r="E20" s="36"/>
      <c r="F20" s="38"/>
      <c r="G20" s="8" t="s">
        <v>1</v>
      </c>
      <c r="H20" s="21">
        <v>64500</v>
      </c>
      <c r="I20" s="24"/>
      <c r="J20" s="23">
        <f t="shared" si="0"/>
        <v>0</v>
      </c>
      <c r="K20" s="29"/>
    </row>
    <row r="21" spans="1:11" ht="19.5" customHeight="1">
      <c r="A21" s="49">
        <v>8</v>
      </c>
      <c r="B21" s="51" t="s">
        <v>26</v>
      </c>
      <c r="C21" s="47">
        <v>91</v>
      </c>
      <c r="D21" s="34"/>
      <c r="E21" s="35">
        <v>100</v>
      </c>
      <c r="F21" s="37">
        <f>12*ROUNDDOWN(C21*D21*((185-E21)/100),2)</f>
        <v>0</v>
      </c>
      <c r="G21" s="8" t="s">
        <v>0</v>
      </c>
      <c r="H21" s="21">
        <v>30600</v>
      </c>
      <c r="I21" s="24"/>
      <c r="J21" s="23">
        <f t="shared" si="0"/>
        <v>0</v>
      </c>
      <c r="K21" s="28">
        <f>ROUNDDOWN(F21+J21+J22,0)</f>
        <v>0</v>
      </c>
    </row>
    <row r="22" spans="1:11" ht="19.5" customHeight="1">
      <c r="A22" s="50"/>
      <c r="B22" s="52"/>
      <c r="C22" s="48"/>
      <c r="D22" s="34"/>
      <c r="E22" s="36"/>
      <c r="F22" s="38"/>
      <c r="G22" s="8" t="s">
        <v>1</v>
      </c>
      <c r="H22" s="21">
        <v>60700</v>
      </c>
      <c r="I22" s="24"/>
      <c r="J22" s="23">
        <f t="shared" si="0"/>
        <v>0</v>
      </c>
      <c r="K22" s="29"/>
    </row>
    <row r="23" spans="1:11" ht="19.5" customHeight="1">
      <c r="A23" s="49">
        <v>9</v>
      </c>
      <c r="B23" s="51" t="s">
        <v>27</v>
      </c>
      <c r="C23" s="47">
        <v>142</v>
      </c>
      <c r="D23" s="34"/>
      <c r="E23" s="35">
        <v>100</v>
      </c>
      <c r="F23" s="37">
        <f>12*ROUNDDOWN(C23*D23*((185-E23)/100),2)</f>
        <v>0</v>
      </c>
      <c r="G23" s="8" t="s">
        <v>0</v>
      </c>
      <c r="H23" s="21">
        <v>9600</v>
      </c>
      <c r="I23" s="24"/>
      <c r="J23" s="23">
        <f t="shared" si="0"/>
        <v>0</v>
      </c>
      <c r="K23" s="28">
        <f>ROUNDDOWN(F23+J23+J24,0)</f>
        <v>0</v>
      </c>
    </row>
    <row r="24" spans="1:11" ht="19.5" customHeight="1">
      <c r="A24" s="50"/>
      <c r="B24" s="52"/>
      <c r="C24" s="48"/>
      <c r="D24" s="34"/>
      <c r="E24" s="36"/>
      <c r="F24" s="38"/>
      <c r="G24" s="8" t="s">
        <v>1</v>
      </c>
      <c r="H24" s="21">
        <v>40700</v>
      </c>
      <c r="I24" s="24"/>
      <c r="J24" s="23">
        <f t="shared" si="0"/>
        <v>0</v>
      </c>
      <c r="K24" s="29"/>
    </row>
    <row r="25" spans="1:11" ht="19.5" customHeight="1">
      <c r="A25" s="49">
        <v>10</v>
      </c>
      <c r="B25" s="51" t="s">
        <v>28</v>
      </c>
      <c r="C25" s="47">
        <v>67</v>
      </c>
      <c r="D25" s="34"/>
      <c r="E25" s="35">
        <v>100</v>
      </c>
      <c r="F25" s="37">
        <f>12*ROUNDDOWN(C25*D25*((185-E25)/100),2)</f>
        <v>0</v>
      </c>
      <c r="G25" s="8" t="s">
        <v>0</v>
      </c>
      <c r="H25" s="21">
        <v>7100</v>
      </c>
      <c r="I25" s="24"/>
      <c r="J25" s="23">
        <f t="shared" si="0"/>
        <v>0</v>
      </c>
      <c r="K25" s="28">
        <f>ROUNDDOWN(F25+J25+J26,0)</f>
        <v>0</v>
      </c>
    </row>
    <row r="26" spans="1:11" ht="19.5" customHeight="1">
      <c r="A26" s="50"/>
      <c r="B26" s="52"/>
      <c r="C26" s="48"/>
      <c r="D26" s="34"/>
      <c r="E26" s="36"/>
      <c r="F26" s="38"/>
      <c r="G26" s="8" t="s">
        <v>1</v>
      </c>
      <c r="H26" s="21">
        <v>24200</v>
      </c>
      <c r="I26" s="24"/>
      <c r="J26" s="23">
        <f t="shared" si="0"/>
        <v>0</v>
      </c>
      <c r="K26" s="29"/>
    </row>
    <row r="27" spans="1:11" ht="19.5" customHeight="1">
      <c r="A27" s="49">
        <v>11</v>
      </c>
      <c r="B27" s="51" t="s">
        <v>29</v>
      </c>
      <c r="C27" s="47">
        <v>194</v>
      </c>
      <c r="D27" s="34"/>
      <c r="E27" s="35">
        <v>100</v>
      </c>
      <c r="F27" s="37">
        <f>12*ROUNDDOWN(C27*D27*((185-E27)/100),2)</f>
        <v>0</v>
      </c>
      <c r="G27" s="8" t="s">
        <v>0</v>
      </c>
      <c r="H27" s="21">
        <v>99400</v>
      </c>
      <c r="I27" s="24"/>
      <c r="J27" s="23">
        <f t="shared" si="0"/>
        <v>0</v>
      </c>
      <c r="K27" s="28">
        <f>ROUNDDOWN(F27+J27+J28,0)</f>
        <v>0</v>
      </c>
    </row>
    <row r="28" spans="1:11" ht="19.5" customHeight="1">
      <c r="A28" s="50"/>
      <c r="B28" s="52"/>
      <c r="C28" s="48"/>
      <c r="D28" s="34"/>
      <c r="E28" s="36"/>
      <c r="F28" s="38"/>
      <c r="G28" s="8" t="s">
        <v>1</v>
      </c>
      <c r="H28" s="21">
        <v>121600</v>
      </c>
      <c r="I28" s="24"/>
      <c r="J28" s="23">
        <f t="shared" si="0"/>
        <v>0</v>
      </c>
      <c r="K28" s="29"/>
    </row>
    <row r="29" spans="1:11" ht="19.5" customHeight="1">
      <c r="A29" s="49">
        <v>12</v>
      </c>
      <c r="B29" s="51" t="s">
        <v>30</v>
      </c>
      <c r="C29" s="47">
        <v>13</v>
      </c>
      <c r="D29" s="34"/>
      <c r="E29" s="35">
        <v>100</v>
      </c>
      <c r="F29" s="37">
        <f>12*ROUNDDOWN(C29*D29*((185-E29)/100),2)</f>
        <v>0</v>
      </c>
      <c r="G29" s="8" t="s">
        <v>0</v>
      </c>
      <c r="H29" s="21">
        <v>8400</v>
      </c>
      <c r="I29" s="24"/>
      <c r="J29" s="23">
        <f t="shared" si="0"/>
        <v>0</v>
      </c>
      <c r="K29" s="28">
        <f>ROUNDDOWN(F29+J29+J30,0)</f>
        <v>0</v>
      </c>
    </row>
    <row r="30" spans="1:11" ht="19.5" customHeight="1">
      <c r="A30" s="50"/>
      <c r="B30" s="52"/>
      <c r="C30" s="48"/>
      <c r="D30" s="34"/>
      <c r="E30" s="36"/>
      <c r="F30" s="38"/>
      <c r="G30" s="8" t="s">
        <v>1</v>
      </c>
      <c r="H30" s="21">
        <v>24200</v>
      </c>
      <c r="I30" s="24"/>
      <c r="J30" s="23">
        <f t="shared" si="0"/>
        <v>0</v>
      </c>
      <c r="K30" s="29"/>
    </row>
    <row r="31" spans="1:11" ht="19.5" customHeight="1">
      <c r="A31" s="49">
        <v>13</v>
      </c>
      <c r="B31" s="51" t="s">
        <v>31</v>
      </c>
      <c r="C31" s="47">
        <v>47</v>
      </c>
      <c r="D31" s="34"/>
      <c r="E31" s="35">
        <v>100</v>
      </c>
      <c r="F31" s="37">
        <f>12*ROUNDDOWN(C31*D31*((185-E31)/100),2)</f>
        <v>0</v>
      </c>
      <c r="G31" s="8" t="s">
        <v>0</v>
      </c>
      <c r="H31" s="21">
        <v>22200</v>
      </c>
      <c r="I31" s="24"/>
      <c r="J31" s="23">
        <f t="shared" si="0"/>
        <v>0</v>
      </c>
      <c r="K31" s="28">
        <f>ROUNDDOWN(F31+J31+J32,0)</f>
        <v>0</v>
      </c>
    </row>
    <row r="32" spans="1:11" ht="19.5" customHeight="1">
      <c r="A32" s="50"/>
      <c r="B32" s="52"/>
      <c r="C32" s="48"/>
      <c r="D32" s="34"/>
      <c r="E32" s="36"/>
      <c r="F32" s="38"/>
      <c r="G32" s="8" t="s">
        <v>1</v>
      </c>
      <c r="H32" s="21">
        <v>62700</v>
      </c>
      <c r="I32" s="24"/>
      <c r="J32" s="23">
        <f t="shared" si="0"/>
        <v>0</v>
      </c>
      <c r="K32" s="29"/>
    </row>
    <row r="33" spans="1:11" ht="19.5" customHeight="1">
      <c r="A33" s="49">
        <v>14</v>
      </c>
      <c r="B33" s="51" t="s">
        <v>32</v>
      </c>
      <c r="C33" s="47">
        <v>28</v>
      </c>
      <c r="D33" s="34"/>
      <c r="E33" s="35">
        <v>100</v>
      </c>
      <c r="F33" s="37">
        <f>12*ROUNDDOWN(C33*D33*((185-E33)/100),2)</f>
        <v>0</v>
      </c>
      <c r="G33" s="8" t="s">
        <v>0</v>
      </c>
      <c r="H33" s="21">
        <v>7700</v>
      </c>
      <c r="I33" s="24"/>
      <c r="J33" s="23">
        <f t="shared" si="0"/>
        <v>0</v>
      </c>
      <c r="K33" s="28">
        <f>ROUNDDOWN(F33+J33+J34,0)</f>
        <v>0</v>
      </c>
    </row>
    <row r="34" spans="1:11" ht="19.5" customHeight="1">
      <c r="A34" s="50"/>
      <c r="B34" s="52"/>
      <c r="C34" s="48"/>
      <c r="D34" s="34"/>
      <c r="E34" s="36"/>
      <c r="F34" s="38"/>
      <c r="G34" s="8" t="s">
        <v>1</v>
      </c>
      <c r="H34" s="21">
        <v>16900</v>
      </c>
      <c r="I34" s="24"/>
      <c r="J34" s="23">
        <f t="shared" si="0"/>
        <v>0</v>
      </c>
      <c r="K34" s="29"/>
    </row>
    <row r="35" spans="1:11" ht="19.5" customHeight="1">
      <c r="A35" s="49">
        <v>15</v>
      </c>
      <c r="B35" s="51" t="s">
        <v>33</v>
      </c>
      <c r="C35" s="47">
        <v>250</v>
      </c>
      <c r="D35" s="34"/>
      <c r="E35" s="35">
        <v>100</v>
      </c>
      <c r="F35" s="37">
        <f>12*ROUNDDOWN(C35*D35*((185-E35)/100),2)</f>
        <v>0</v>
      </c>
      <c r="G35" s="8" t="s">
        <v>0</v>
      </c>
      <c r="H35" s="21">
        <v>95300</v>
      </c>
      <c r="I35" s="24"/>
      <c r="J35" s="23">
        <f t="shared" si="0"/>
        <v>0</v>
      </c>
      <c r="K35" s="28">
        <f>ROUNDDOWN(F35+J35+J36,0)</f>
        <v>0</v>
      </c>
    </row>
    <row r="36" spans="1:11" ht="19.5" customHeight="1">
      <c r="A36" s="50"/>
      <c r="B36" s="52"/>
      <c r="C36" s="48"/>
      <c r="D36" s="34"/>
      <c r="E36" s="36"/>
      <c r="F36" s="38"/>
      <c r="G36" s="8" t="s">
        <v>1</v>
      </c>
      <c r="H36" s="21">
        <v>252100</v>
      </c>
      <c r="I36" s="24"/>
      <c r="J36" s="23">
        <f t="shared" si="0"/>
        <v>0</v>
      </c>
      <c r="K36" s="29"/>
    </row>
    <row r="37" spans="1:11" ht="19.5" customHeight="1">
      <c r="A37" s="49">
        <v>16</v>
      </c>
      <c r="B37" s="51" t="s">
        <v>34</v>
      </c>
      <c r="C37" s="47">
        <v>105</v>
      </c>
      <c r="D37" s="34"/>
      <c r="E37" s="35">
        <v>100</v>
      </c>
      <c r="F37" s="37">
        <f>12*ROUNDDOWN(C37*D37*((185-E37)/100),2)</f>
        <v>0</v>
      </c>
      <c r="G37" s="8" t="s">
        <v>0</v>
      </c>
      <c r="H37" s="21">
        <v>61000</v>
      </c>
      <c r="I37" s="24"/>
      <c r="J37" s="23">
        <f t="shared" si="0"/>
        <v>0</v>
      </c>
      <c r="K37" s="28">
        <f>ROUNDDOWN(F37+J37+J38,0)</f>
        <v>0</v>
      </c>
    </row>
    <row r="38" spans="1:11" ht="19.5" customHeight="1">
      <c r="A38" s="50"/>
      <c r="B38" s="52"/>
      <c r="C38" s="48"/>
      <c r="D38" s="34"/>
      <c r="E38" s="36"/>
      <c r="F38" s="38"/>
      <c r="G38" s="8" t="s">
        <v>1</v>
      </c>
      <c r="H38" s="21">
        <v>74400</v>
      </c>
      <c r="I38" s="24"/>
      <c r="J38" s="23">
        <f t="shared" si="0"/>
        <v>0</v>
      </c>
      <c r="K38" s="29"/>
    </row>
    <row r="39" spans="1:11" ht="19.5" customHeight="1">
      <c r="A39" s="49">
        <v>17</v>
      </c>
      <c r="B39" s="51" t="s">
        <v>35</v>
      </c>
      <c r="C39" s="47">
        <v>62</v>
      </c>
      <c r="D39" s="34"/>
      <c r="E39" s="35">
        <v>100</v>
      </c>
      <c r="F39" s="37">
        <f>12*ROUNDDOWN(C39*D39*((185-E39)/100),2)</f>
        <v>0</v>
      </c>
      <c r="G39" s="8" t="s">
        <v>0</v>
      </c>
      <c r="H39" s="21">
        <v>30300</v>
      </c>
      <c r="I39" s="24"/>
      <c r="J39" s="23">
        <f t="shared" si="0"/>
        <v>0</v>
      </c>
      <c r="K39" s="28">
        <f>ROUNDDOWN(F39+J39+J40,0)</f>
        <v>0</v>
      </c>
    </row>
    <row r="40" spans="1:11" ht="19.5" customHeight="1">
      <c r="A40" s="50"/>
      <c r="B40" s="52"/>
      <c r="C40" s="48"/>
      <c r="D40" s="34"/>
      <c r="E40" s="36"/>
      <c r="F40" s="38"/>
      <c r="G40" s="8" t="s">
        <v>1</v>
      </c>
      <c r="H40" s="21">
        <v>50600</v>
      </c>
      <c r="I40" s="24"/>
      <c r="J40" s="23">
        <f t="shared" si="0"/>
        <v>0</v>
      </c>
      <c r="K40" s="29"/>
    </row>
    <row r="41" spans="1:11" ht="19.5" customHeight="1">
      <c r="A41" s="49">
        <v>18</v>
      </c>
      <c r="B41" s="51" t="s">
        <v>36</v>
      </c>
      <c r="C41" s="47">
        <v>55</v>
      </c>
      <c r="D41" s="34"/>
      <c r="E41" s="35">
        <v>100</v>
      </c>
      <c r="F41" s="37">
        <f>12*ROUNDDOWN(C41*D41*((185-E41)/100),2)</f>
        <v>0</v>
      </c>
      <c r="G41" s="8" t="s">
        <v>0</v>
      </c>
      <c r="H41" s="21">
        <v>17300</v>
      </c>
      <c r="I41" s="24"/>
      <c r="J41" s="23">
        <f t="shared" si="0"/>
        <v>0</v>
      </c>
      <c r="K41" s="28">
        <f>ROUNDDOWN(F41+J41+J42,0)</f>
        <v>0</v>
      </c>
    </row>
    <row r="42" spans="1:11" ht="19.5" customHeight="1">
      <c r="A42" s="50"/>
      <c r="B42" s="52"/>
      <c r="C42" s="48"/>
      <c r="D42" s="34"/>
      <c r="E42" s="36"/>
      <c r="F42" s="38"/>
      <c r="G42" s="8" t="s">
        <v>1</v>
      </c>
      <c r="H42" s="21">
        <v>48100</v>
      </c>
      <c r="I42" s="24"/>
      <c r="J42" s="23">
        <f t="shared" si="0"/>
        <v>0</v>
      </c>
      <c r="K42" s="29"/>
    </row>
    <row r="43" spans="1:11" ht="19.5" customHeight="1">
      <c r="A43" s="49">
        <v>19</v>
      </c>
      <c r="B43" s="51" t="s">
        <v>37</v>
      </c>
      <c r="C43" s="47">
        <v>64</v>
      </c>
      <c r="D43" s="34"/>
      <c r="E43" s="35">
        <v>100</v>
      </c>
      <c r="F43" s="37">
        <f>12*ROUNDDOWN(C43*D43*((185-E43)/100),2)</f>
        <v>0</v>
      </c>
      <c r="G43" s="8" t="s">
        <v>0</v>
      </c>
      <c r="H43" s="21">
        <v>24700</v>
      </c>
      <c r="I43" s="24"/>
      <c r="J43" s="23">
        <f t="shared" si="0"/>
        <v>0</v>
      </c>
      <c r="K43" s="28">
        <f>ROUNDDOWN(F43+J43+J44,0)</f>
        <v>0</v>
      </c>
    </row>
    <row r="44" spans="1:11" ht="19.5" customHeight="1">
      <c r="A44" s="50"/>
      <c r="B44" s="52"/>
      <c r="C44" s="48"/>
      <c r="D44" s="34"/>
      <c r="E44" s="36"/>
      <c r="F44" s="38"/>
      <c r="G44" s="8" t="s">
        <v>1</v>
      </c>
      <c r="H44" s="21">
        <v>51800</v>
      </c>
      <c r="I44" s="24"/>
      <c r="J44" s="23">
        <f t="shared" si="0"/>
        <v>0</v>
      </c>
      <c r="K44" s="29"/>
    </row>
    <row r="45" spans="1:11" ht="19.5" customHeight="1">
      <c r="A45" s="49">
        <v>20</v>
      </c>
      <c r="B45" s="51" t="s">
        <v>38</v>
      </c>
      <c r="C45" s="47">
        <v>50</v>
      </c>
      <c r="D45" s="34"/>
      <c r="E45" s="35">
        <v>100</v>
      </c>
      <c r="F45" s="37">
        <f>12*ROUNDDOWN(C45*D45*((185-E45)/100),2)</f>
        <v>0</v>
      </c>
      <c r="G45" s="8" t="s">
        <v>0</v>
      </c>
      <c r="H45" s="21">
        <v>47300</v>
      </c>
      <c r="I45" s="24"/>
      <c r="J45" s="23">
        <f t="shared" si="0"/>
        <v>0</v>
      </c>
      <c r="K45" s="28">
        <f>ROUNDDOWN(F45+J45+J46,0)</f>
        <v>0</v>
      </c>
    </row>
    <row r="46" spans="1:11" ht="19.5" customHeight="1" thickBot="1">
      <c r="A46" s="71"/>
      <c r="B46" s="72"/>
      <c r="C46" s="73"/>
      <c r="D46" s="34"/>
      <c r="E46" s="46"/>
      <c r="F46" s="38"/>
      <c r="G46" s="15" t="s">
        <v>1</v>
      </c>
      <c r="H46" s="25">
        <v>113300</v>
      </c>
      <c r="I46" s="24"/>
      <c r="J46" s="23">
        <f>ROUNDDOWN(H46*I46,2)</f>
        <v>0</v>
      </c>
      <c r="K46" s="41"/>
    </row>
    <row r="47" spans="1:12" ht="18" customHeight="1">
      <c r="A47" s="65" t="s">
        <v>39</v>
      </c>
      <c r="B47" s="66"/>
      <c r="C47" s="74">
        <f>SUM(C7:C46)</f>
        <v>1628</v>
      </c>
      <c r="D47" s="69"/>
      <c r="E47" s="69"/>
      <c r="F47" s="44"/>
      <c r="G47" s="16"/>
      <c r="H47" s="79">
        <f>SUM(H7:H46)</f>
        <v>1938400</v>
      </c>
      <c r="I47" s="69"/>
      <c r="J47" s="39"/>
      <c r="K47" s="42">
        <f>SUM(K7:K46)</f>
        <v>0</v>
      </c>
      <c r="L47" s="30" t="s">
        <v>50</v>
      </c>
    </row>
    <row r="48" spans="1:12" ht="18" customHeight="1" thickBot="1">
      <c r="A48" s="67"/>
      <c r="B48" s="68"/>
      <c r="C48" s="75"/>
      <c r="D48" s="70"/>
      <c r="E48" s="70"/>
      <c r="F48" s="45"/>
      <c r="G48" s="17"/>
      <c r="H48" s="80"/>
      <c r="I48" s="70"/>
      <c r="J48" s="40"/>
      <c r="K48" s="43"/>
      <c r="L48" s="31"/>
    </row>
    <row r="49" spans="2:11" ht="12.75" thickBot="1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6:11" ht="20.25" customHeight="1" thickBot="1" thickTop="1">
      <c r="F50" s="14"/>
      <c r="G50" s="14"/>
      <c r="H50" s="76" t="s">
        <v>40</v>
      </c>
      <c r="I50" s="77"/>
      <c r="J50" s="78"/>
      <c r="K50" s="26">
        <f>ROUNDUP(K47*100/110,0)</f>
        <v>0</v>
      </c>
    </row>
    <row r="51" spans="2:11" ht="14.25" thickTop="1">
      <c r="B51" s="27" t="s">
        <v>44</v>
      </c>
      <c r="F51" s="14"/>
      <c r="G51" s="14"/>
      <c r="H51" s="14"/>
      <c r="I51" s="14"/>
      <c r="J51" s="14"/>
      <c r="K51" s="1" t="s">
        <v>43</v>
      </c>
    </row>
    <row r="52" ht="13.5">
      <c r="B52" s="27" t="s">
        <v>45</v>
      </c>
    </row>
    <row r="53" ht="13.5">
      <c r="B53" s="27" t="s">
        <v>46</v>
      </c>
    </row>
    <row r="54" ht="13.5">
      <c r="B54" s="27" t="s">
        <v>47</v>
      </c>
    </row>
    <row r="55" ht="13.5">
      <c r="B55" s="27" t="s">
        <v>48</v>
      </c>
    </row>
    <row r="56" ht="13.5">
      <c r="B56" s="27" t="s">
        <v>49</v>
      </c>
    </row>
  </sheetData>
  <sheetProtection/>
  <mergeCells count="161">
    <mergeCell ref="H50:J50"/>
    <mergeCell ref="L47:L48"/>
    <mergeCell ref="H47:H48"/>
    <mergeCell ref="G5:H5"/>
    <mergeCell ref="G6:H6"/>
    <mergeCell ref="K4:K5"/>
    <mergeCell ref="G4:J4"/>
    <mergeCell ref="I47:I48"/>
    <mergeCell ref="K27:K28"/>
    <mergeCell ref="K29:K30"/>
    <mergeCell ref="A47:B48"/>
    <mergeCell ref="D47:D48"/>
    <mergeCell ref="E47:E48"/>
    <mergeCell ref="A43:A44"/>
    <mergeCell ref="B43:B44"/>
    <mergeCell ref="A45:A46"/>
    <mergeCell ref="B45:B46"/>
    <mergeCell ref="C45:C46"/>
    <mergeCell ref="D45:D46"/>
    <mergeCell ref="C47:C48"/>
    <mergeCell ref="A9:A10"/>
    <mergeCell ref="B9:B10"/>
    <mergeCell ref="C9:C10"/>
    <mergeCell ref="D9:D10"/>
    <mergeCell ref="E9:E10"/>
    <mergeCell ref="F9:F10"/>
    <mergeCell ref="B4:B6"/>
    <mergeCell ref="A4:A6"/>
    <mergeCell ref="C4:F4"/>
    <mergeCell ref="K7:K8"/>
    <mergeCell ref="A7:A8"/>
    <mergeCell ref="B7:B8"/>
    <mergeCell ref="C7:C8"/>
    <mergeCell ref="D7:D8"/>
    <mergeCell ref="E7:E8"/>
    <mergeCell ref="F7:F8"/>
    <mergeCell ref="C11:C12"/>
    <mergeCell ref="C13:C14"/>
    <mergeCell ref="C15:C16"/>
    <mergeCell ref="F11:F12"/>
    <mergeCell ref="F13:F14"/>
    <mergeCell ref="C17:C18"/>
    <mergeCell ref="D15:D16"/>
    <mergeCell ref="E15:E16"/>
    <mergeCell ref="F15:F16"/>
    <mergeCell ref="F17:F18"/>
    <mergeCell ref="C19:C20"/>
    <mergeCell ref="C21:C22"/>
    <mergeCell ref="B11:B12"/>
    <mergeCell ref="A11:A12"/>
    <mergeCell ref="B13:B14"/>
    <mergeCell ref="A13:A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C27:C28"/>
    <mergeCell ref="C29:C30"/>
    <mergeCell ref="C31:C32"/>
    <mergeCell ref="C33:C34"/>
    <mergeCell ref="C35:C36"/>
    <mergeCell ref="C37:C38"/>
    <mergeCell ref="C39:C40"/>
    <mergeCell ref="C41:C42"/>
    <mergeCell ref="E19:E20"/>
    <mergeCell ref="F19:F20"/>
    <mergeCell ref="D21:D22"/>
    <mergeCell ref="C43:C44"/>
    <mergeCell ref="C23:C24"/>
    <mergeCell ref="C25:C26"/>
    <mergeCell ref="D19:D20"/>
    <mergeCell ref="E21:E22"/>
    <mergeCell ref="D13:D14"/>
    <mergeCell ref="E23:E24"/>
    <mergeCell ref="F23:F24"/>
    <mergeCell ref="F21:F22"/>
    <mergeCell ref="D23:D24"/>
    <mergeCell ref="D17:D18"/>
    <mergeCell ref="E17:E18"/>
    <mergeCell ref="E37:E38"/>
    <mergeCell ref="F37:F38"/>
    <mergeCell ref="D25:D26"/>
    <mergeCell ref="E25:E26"/>
    <mergeCell ref="F25:F26"/>
    <mergeCell ref="F27:F28"/>
    <mergeCell ref="D31:D32"/>
    <mergeCell ref="E31:E32"/>
    <mergeCell ref="K31:K32"/>
    <mergeCell ref="K33:K34"/>
    <mergeCell ref="F47:F48"/>
    <mergeCell ref="D39:D40"/>
    <mergeCell ref="F39:F40"/>
    <mergeCell ref="D41:D42"/>
    <mergeCell ref="F41:F42"/>
    <mergeCell ref="D43:D44"/>
    <mergeCell ref="E45:E46"/>
    <mergeCell ref="D33:D34"/>
    <mergeCell ref="J47:J48"/>
    <mergeCell ref="F33:F34"/>
    <mergeCell ref="D35:D36"/>
    <mergeCell ref="E35:E36"/>
    <mergeCell ref="F35:F36"/>
    <mergeCell ref="K45:K46"/>
    <mergeCell ref="K47:K48"/>
    <mergeCell ref="F45:F46"/>
    <mergeCell ref="F43:F44"/>
    <mergeCell ref="D37:D38"/>
    <mergeCell ref="E39:E40"/>
    <mergeCell ref="E41:E42"/>
    <mergeCell ref="E43:E44"/>
    <mergeCell ref="F31:F32"/>
    <mergeCell ref="E33:E34"/>
    <mergeCell ref="D27:D28"/>
    <mergeCell ref="E27:E28"/>
    <mergeCell ref="D29:D30"/>
    <mergeCell ref="E29:E30"/>
    <mergeCell ref="F29:F30"/>
    <mergeCell ref="L11:L12"/>
    <mergeCell ref="C1:J1"/>
    <mergeCell ref="K21:K22"/>
    <mergeCell ref="K23:K24"/>
    <mergeCell ref="K17:K18"/>
    <mergeCell ref="K19:K20"/>
    <mergeCell ref="A3:K3"/>
    <mergeCell ref="D11:D12"/>
    <mergeCell ref="E11:E12"/>
    <mergeCell ref="E13:E14"/>
    <mergeCell ref="K43:K44"/>
    <mergeCell ref="K9:K10"/>
    <mergeCell ref="K11:K12"/>
    <mergeCell ref="K13:K14"/>
    <mergeCell ref="K15:K16"/>
    <mergeCell ref="K35:K36"/>
    <mergeCell ref="K37:K38"/>
    <mergeCell ref="K39:K40"/>
    <mergeCell ref="K41:K42"/>
    <mergeCell ref="K25:K26"/>
  </mergeCells>
  <printOptions/>
  <pageMargins left="0.7086614173228347" right="0.11811023622047245" top="0.35433070866141736" bottom="0.15748031496062992" header="0.11811023622047245" footer="0.1181102362204724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内野　陽子</dc:creator>
  <cp:keywords/>
  <dc:description/>
  <cp:lastModifiedBy>甲斐　葵</cp:lastModifiedBy>
  <cp:lastPrinted>2019-05-23T07:55:20Z</cp:lastPrinted>
  <dcterms:created xsi:type="dcterms:W3CDTF">1997-01-08T22:48:59Z</dcterms:created>
  <dcterms:modified xsi:type="dcterms:W3CDTF">2019-05-24T01:48:38Z</dcterms:modified>
  <cp:category/>
  <cp:version/>
  <cp:contentType/>
  <cp:contentStatus/>
</cp:coreProperties>
</file>