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015" windowWidth="19230" windowHeight="6060" activeTab="0"/>
  </bookViews>
  <sheets>
    <sheet name="学校" sheetId="1" r:id="rId1"/>
  </sheets>
  <definedNames/>
  <calcPr fullCalcOnLoad="1"/>
</workbook>
</file>

<file path=xl/sharedStrings.xml><?xml version="1.0" encoding="utf-8"?>
<sst xmlns="http://schemas.openxmlformats.org/spreadsheetml/2006/main" count="121" uniqueCount="65">
  <si>
    <t>夏季</t>
  </si>
  <si>
    <t>その他季</t>
  </si>
  <si>
    <t>施設名</t>
  </si>
  <si>
    <t>No.</t>
  </si>
  <si>
    <t>みなと小学校</t>
  </si>
  <si>
    <t>天領小学校</t>
  </si>
  <si>
    <t>天の原小学校</t>
  </si>
  <si>
    <t>玉川小学校</t>
  </si>
  <si>
    <t>大牟田中央小学校</t>
  </si>
  <si>
    <t>大正小学校</t>
  </si>
  <si>
    <t>中友小学校</t>
  </si>
  <si>
    <t>明治小学校</t>
  </si>
  <si>
    <t>白川小学校</t>
  </si>
  <si>
    <t>平原小学校</t>
  </si>
  <si>
    <t>高取小学校</t>
  </si>
  <si>
    <t>三池小学校</t>
  </si>
  <si>
    <t>羽山台小学校</t>
  </si>
  <si>
    <t>銀水小学校</t>
  </si>
  <si>
    <t>上内小学校</t>
  </si>
  <si>
    <t>吉野小学校</t>
  </si>
  <si>
    <t>倉永小学校</t>
  </si>
  <si>
    <t>手鎌小学校</t>
  </si>
  <si>
    <t>宅峰中学校</t>
  </si>
  <si>
    <t>宮原中学校</t>
  </si>
  <si>
    <t>松原中学校</t>
  </si>
  <si>
    <t>白光中学校</t>
  </si>
  <si>
    <t>歴木中学校</t>
  </si>
  <si>
    <t>田隈中学校</t>
  </si>
  <si>
    <t>橘中学校</t>
  </si>
  <si>
    <t>甘木中学校</t>
  </si>
  <si>
    <t>大牟田特別支援学校</t>
  </si>
  <si>
    <t>大牟田市中学校給食センター</t>
  </si>
  <si>
    <t>駛馬小学校</t>
  </si>
  <si>
    <t>予定契約電力
（ｋＷ）</t>
  </si>
  <si>
    <t>基本料金</t>
  </si>
  <si>
    <t>力率
（％）</t>
  </si>
  <si>
    <t>a</t>
  </si>
  <si>
    <t>b</t>
  </si>
  <si>
    <t>c</t>
  </si>
  <si>
    <t>予定電力量
（ｋWh）</t>
  </si>
  <si>
    <t>e</t>
  </si>
  <si>
    <t>ｆ</t>
  </si>
  <si>
    <t>ｇ＝e×ｆ</t>
  </si>
  <si>
    <t>ｈ＝ｄ＋ｇ</t>
  </si>
  <si>
    <r>
      <t xml:space="preserve">基本料金
(円）
</t>
    </r>
    <r>
      <rPr>
        <sz val="8"/>
        <rFont val="ＭＳ Ｐゴシック"/>
        <family val="3"/>
      </rPr>
      <t>※小数点以下第3位切捨て</t>
    </r>
  </si>
  <si>
    <r>
      <t xml:space="preserve">単価
（円/kWh）
</t>
    </r>
    <r>
      <rPr>
        <sz val="8"/>
        <rFont val="ＭＳ Ｐゴシック"/>
        <family val="3"/>
      </rPr>
      <t>※小数点以下第2位まで記入</t>
    </r>
  </si>
  <si>
    <r>
      <t xml:space="preserve">単価(税込）
（円/kW)
</t>
    </r>
    <r>
      <rPr>
        <sz val="8"/>
        <rFont val="ＭＳ Ｐゴシック"/>
        <family val="3"/>
      </rPr>
      <t>※小数点以下第2位まで記入</t>
    </r>
  </si>
  <si>
    <t>合計</t>
  </si>
  <si>
    <t>d=a×b((185-c)/100)×12</t>
  </si>
  <si>
    <t>入札書記載金額（円）　　①×100/110</t>
  </si>
  <si>
    <t>（留意事項）</t>
  </si>
  <si>
    <t>1　７月１日から９月３０日までの期間を「夏季」とし、その他の期間を「その他季」とする。</t>
  </si>
  <si>
    <t>２　入札金額算定においては、力率は100％とする。</t>
  </si>
  <si>
    <t>電力量料金</t>
  </si>
  <si>
    <t>３　基本料金単価（b欄）及び電力量料金単価（f欄）は、小数点以下第２位まで記入する。</t>
  </si>
  <si>
    <r>
      <t xml:space="preserve">電力量料金
(円）
</t>
    </r>
    <r>
      <rPr>
        <sz val="8"/>
        <rFont val="ＭＳ Ｐゴシック"/>
        <family val="3"/>
      </rPr>
      <t>※小数点以下第3位切捨て</t>
    </r>
  </si>
  <si>
    <t>※小数点以下切り上げ</t>
  </si>
  <si>
    <t>４　入札書記載金額は、消費税相当額抜きの金額（円未満の端数処理は切り上げ）を記入する。</t>
  </si>
  <si>
    <t>５　燃料費調整額、再生可能エネルギー電気の調達に関する特別措置法に基づく賦課金は考慮しないこと。</t>
  </si>
  <si>
    <t>①</t>
  </si>
  <si>
    <r>
      <rPr>
        <sz val="11"/>
        <rFont val="ＭＳ Ｐゴシック"/>
        <family val="3"/>
      </rPr>
      <t>総計</t>
    </r>
    <r>
      <rPr>
        <sz val="10"/>
        <rFont val="ＭＳ Ｐゴシック"/>
        <family val="3"/>
      </rPr>
      <t xml:space="preserve">
(円）
</t>
    </r>
    <r>
      <rPr>
        <sz val="8"/>
        <rFont val="ＭＳ Ｐゴシック"/>
        <family val="3"/>
      </rPr>
      <t>※小数点以下切捨て</t>
    </r>
  </si>
  <si>
    <t>電気料金総額内訳書</t>
  </si>
  <si>
    <t>件名　　大牟田市立みなと小学校外２７校及び大牟田市中学校給食センターで使用する電力</t>
  </si>
  <si>
    <t>会社名（　　　　　　　　　　　　　　　　　　　　　　　　）</t>
  </si>
  <si>
    <t>様式第７－２号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</si>
</sst>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円/kW&quot;"/>
    <numFmt numFmtId="177" formatCode="#,##0&quot; 円/kW&quot;"/>
    <numFmt numFmtId="178" formatCode="#,##0&quot; 円/kWh&quot;"/>
    <numFmt numFmtId="179" formatCode="#,##0.0&quot; 円/kWh&quot;"/>
    <numFmt numFmtId="180" formatCode="#,##0.00&quot; 円/kWh&quot;"/>
    <numFmt numFmtId="181" formatCode="#,##0.0&quot; 円/kW&quot;"/>
    <numFmt numFmtId="182" formatCode="#,##0.00&quot; 円/kW&quot;"/>
    <numFmt numFmtId="183" formatCode="#,##0.00_ "/>
    <numFmt numFmtId="184" formatCode="#,##0_ "/>
    <numFmt numFmtId="185" formatCode="#,##0_);[Red]\(#,##0\)"/>
    <numFmt numFmtId="186" formatCode="#,##0.00_);[Red]\(#,##0.00\)"/>
    <numFmt numFmtId="187" formatCode="#,##0.0_);[Red]\(#,##0.0\)"/>
    <numFmt numFmtId="188" formatCode="#,##0.000_);[Red]\(#,##0.000\)"/>
    <numFmt numFmtId="189" formatCode="#,##0.0000_);[Red]\(#,##0.0000\)"/>
    <numFmt numFmtId="190" formatCode="0_);[Red]\(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2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BFDA3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dotted"/>
    </border>
    <border>
      <left style="thin"/>
      <right>
        <color indexed="63"/>
      </right>
      <top style="thin"/>
      <bottom style="dotted"/>
    </border>
    <border>
      <left style="thin"/>
      <right style="medium"/>
      <top style="thin"/>
      <bottom style="dotted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dotted"/>
      <bottom style="medium"/>
    </border>
    <border>
      <left style="thin"/>
      <right style="medium"/>
      <top style="dotted"/>
      <bottom style="medium"/>
    </border>
    <border>
      <left>
        <color indexed="63"/>
      </left>
      <right style="medium"/>
      <top style="dotted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double"/>
      <top style="double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 diagonalUp="1">
      <left style="thin"/>
      <right style="thin"/>
      <top style="medium"/>
      <bottom>
        <color indexed="63"/>
      </bottom>
      <diagonal style="thin"/>
    </border>
    <border diagonalUp="1">
      <left style="thin"/>
      <right style="thin"/>
      <top>
        <color indexed="63"/>
      </top>
      <bottom style="medium"/>
      <diagonal style="thin"/>
    </border>
    <border diagonalUp="1">
      <left style="thin"/>
      <right style="medium"/>
      <top style="medium"/>
      <bottom>
        <color indexed="63"/>
      </bottom>
      <diagonal style="thin"/>
    </border>
    <border diagonalUp="1">
      <left style="thin"/>
      <right style="medium"/>
      <top>
        <color indexed="63"/>
      </top>
      <bottom style="medium"/>
      <diagonal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medium"/>
      <right>
        <color indexed="63"/>
      </right>
      <top style="dotted"/>
      <bottom style="medium"/>
    </border>
    <border>
      <left>
        <color indexed="63"/>
      </left>
      <right style="thin"/>
      <top style="dotted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dotted"/>
    </border>
    <border>
      <left>
        <color indexed="63"/>
      </left>
      <right style="medium"/>
      <top style="dotted"/>
      <bottom style="dotted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182" fontId="2" fillId="0" borderId="13" xfId="0" applyNumberFormat="1" applyFont="1" applyFill="1" applyBorder="1" applyAlignment="1">
      <alignment horizontal="center" vertical="center"/>
    </xf>
    <xf numFmtId="182" fontId="2" fillId="0" borderId="14" xfId="0" applyNumberFormat="1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182" fontId="2" fillId="0" borderId="18" xfId="0" applyNumberFormat="1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vertical="center"/>
    </xf>
    <xf numFmtId="0" fontId="2" fillId="0" borderId="20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184" fontId="0" fillId="0" borderId="21" xfId="0" applyNumberFormat="1" applyFont="1" applyFill="1" applyBorder="1" applyAlignment="1">
      <alignment vertical="center"/>
    </xf>
    <xf numFmtId="183" fontId="0" fillId="0" borderId="22" xfId="0" applyNumberFormat="1" applyFont="1" applyFill="1" applyBorder="1" applyAlignment="1">
      <alignment vertical="center"/>
    </xf>
    <xf numFmtId="184" fontId="0" fillId="0" borderId="23" xfId="0" applyNumberFormat="1" applyFont="1" applyFill="1" applyBorder="1" applyAlignment="1">
      <alignment vertical="center"/>
    </xf>
    <xf numFmtId="183" fontId="0" fillId="0" borderId="24" xfId="0" applyNumberFormat="1" applyFont="1" applyFill="1" applyBorder="1" applyAlignment="1">
      <alignment vertical="center"/>
    </xf>
    <xf numFmtId="183" fontId="0" fillId="33" borderId="21" xfId="0" applyNumberFormat="1" applyFont="1" applyFill="1" applyBorder="1" applyAlignment="1">
      <alignment vertical="center"/>
    </xf>
    <xf numFmtId="185" fontId="6" fillId="33" borderId="25" xfId="48" applyNumberFormat="1" applyFont="1" applyFill="1" applyBorder="1" applyAlignment="1">
      <alignment vertical="center"/>
    </xf>
    <xf numFmtId="0" fontId="0" fillId="0" borderId="26" xfId="0" applyFont="1" applyFill="1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7" fillId="0" borderId="0" xfId="0" applyFont="1" applyAlignment="1">
      <alignment horizontal="center" vertical="top"/>
    </xf>
    <xf numFmtId="185" fontId="0" fillId="0" borderId="27" xfId="0" applyNumberFormat="1" applyFont="1" applyFill="1" applyBorder="1" applyAlignment="1">
      <alignment vertical="center"/>
    </xf>
    <xf numFmtId="185" fontId="0" fillId="0" borderId="28" xfId="0" applyNumberFormat="1" applyFont="1" applyBorder="1" applyAlignment="1">
      <alignment vertical="center"/>
    </xf>
    <xf numFmtId="185" fontId="0" fillId="0" borderId="27" xfId="0" applyNumberFormat="1" applyFont="1" applyBorder="1" applyAlignment="1">
      <alignment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183" fontId="2" fillId="0" borderId="31" xfId="0" applyNumberFormat="1" applyFont="1" applyFill="1" applyBorder="1" applyAlignment="1">
      <alignment horizontal="right" vertical="center"/>
    </xf>
    <xf numFmtId="183" fontId="2" fillId="0" borderId="32" xfId="0" applyNumberFormat="1" applyFont="1" applyFill="1" applyBorder="1" applyAlignment="1">
      <alignment horizontal="right" vertical="center"/>
    </xf>
    <xf numFmtId="0" fontId="2" fillId="0" borderId="33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185" fontId="0" fillId="0" borderId="45" xfId="0" applyNumberFormat="1" applyFont="1" applyFill="1" applyBorder="1" applyAlignment="1">
      <alignment vertical="center"/>
    </xf>
    <xf numFmtId="185" fontId="0" fillId="0" borderId="21" xfId="0" applyNumberFormat="1" applyFont="1" applyBorder="1" applyAlignment="1">
      <alignment vertical="center"/>
    </xf>
    <xf numFmtId="0" fontId="2" fillId="0" borderId="46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186" fontId="0" fillId="0" borderId="24" xfId="0" applyNumberFormat="1" applyFont="1" applyFill="1" applyBorder="1" applyAlignment="1">
      <alignment vertical="center"/>
    </xf>
    <xf numFmtId="186" fontId="0" fillId="0" borderId="22" xfId="0" applyNumberFormat="1" applyFont="1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2" fillId="0" borderId="23" xfId="0" applyFont="1" applyFill="1" applyBorder="1" applyAlignment="1">
      <alignment vertical="center" wrapText="1"/>
    </xf>
    <xf numFmtId="0" fontId="2" fillId="0" borderId="21" xfId="0" applyFont="1" applyBorder="1" applyAlignment="1">
      <alignment vertical="center" wrapText="1"/>
    </xf>
    <xf numFmtId="185" fontId="0" fillId="0" borderId="23" xfId="0" applyNumberFormat="1" applyFont="1" applyFill="1" applyBorder="1" applyAlignment="1">
      <alignment vertical="center"/>
    </xf>
    <xf numFmtId="186" fontId="0" fillId="33" borderId="23" xfId="0" applyNumberFormat="1" applyFont="1" applyFill="1" applyBorder="1" applyAlignment="1">
      <alignment vertical="center"/>
    </xf>
    <xf numFmtId="186" fontId="0" fillId="33" borderId="21" xfId="0" applyNumberFormat="1" applyFont="1" applyFill="1" applyBorder="1" applyAlignment="1">
      <alignment vertical="center"/>
    </xf>
    <xf numFmtId="0" fontId="0" fillId="0" borderId="23" xfId="0" applyNumberFormat="1" applyFont="1" applyFill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45" xfId="0" applyFont="1" applyFill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45" xfId="0" applyNumberFormat="1" applyFont="1" applyFill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23" xfId="0" applyBorder="1" applyAlignment="1">
      <alignment vertical="center"/>
    </xf>
    <xf numFmtId="183" fontId="2" fillId="0" borderId="31" xfId="0" applyNumberFormat="1" applyFont="1" applyFill="1" applyBorder="1" applyAlignment="1">
      <alignment vertical="center"/>
    </xf>
    <xf numFmtId="183" fontId="2" fillId="0" borderId="32" xfId="0" applyNumberFormat="1" applyFont="1" applyFill="1" applyBorder="1" applyAlignment="1">
      <alignment vertical="center"/>
    </xf>
    <xf numFmtId="186" fontId="0" fillId="0" borderId="24" xfId="0" applyNumberFormat="1" applyFont="1" applyBorder="1" applyAlignment="1">
      <alignment vertical="center"/>
    </xf>
    <xf numFmtId="185" fontId="0" fillId="0" borderId="23" xfId="0" applyNumberFormat="1" applyFont="1" applyBorder="1" applyAlignment="1">
      <alignment vertical="center"/>
    </xf>
    <xf numFmtId="185" fontId="6" fillId="33" borderId="49" xfId="0" applyNumberFormat="1" applyFont="1" applyFill="1" applyBorder="1" applyAlignment="1">
      <alignment vertical="center"/>
    </xf>
    <xf numFmtId="185" fontId="6" fillId="33" borderId="50" xfId="0" applyNumberFormat="1" applyFont="1" applyFill="1" applyBorder="1" applyAlignment="1">
      <alignment vertical="center"/>
    </xf>
    <xf numFmtId="185" fontId="0" fillId="0" borderId="33" xfId="0" applyNumberFormat="1" applyFont="1" applyFill="1" applyBorder="1" applyAlignment="1">
      <alignment horizontal="right" vertical="center"/>
    </xf>
    <xf numFmtId="185" fontId="0" fillId="0" borderId="34" xfId="0" applyNumberFormat="1" applyFont="1" applyFill="1" applyBorder="1" applyAlignment="1">
      <alignment horizontal="right" vertical="center"/>
    </xf>
    <xf numFmtId="0" fontId="0" fillId="0" borderId="23" xfId="0" applyFont="1" applyBorder="1" applyAlignment="1">
      <alignment horizontal="center" vertical="center"/>
    </xf>
    <xf numFmtId="0" fontId="0" fillId="33" borderId="51" xfId="0" applyFont="1" applyFill="1" applyBorder="1" applyAlignment="1">
      <alignment horizontal="center" vertical="center"/>
    </xf>
    <xf numFmtId="0" fontId="0" fillId="33" borderId="52" xfId="0" applyFont="1" applyFill="1" applyBorder="1" applyAlignment="1">
      <alignment horizontal="center" vertical="center"/>
    </xf>
    <xf numFmtId="0" fontId="0" fillId="33" borderId="53" xfId="0" applyFont="1" applyFill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2" fillId="0" borderId="54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184" fontId="0" fillId="0" borderId="33" xfId="0" applyNumberFormat="1" applyFont="1" applyFill="1" applyBorder="1" applyAlignment="1">
      <alignment horizontal="right" vertical="center"/>
    </xf>
    <xf numFmtId="184" fontId="0" fillId="0" borderId="34" xfId="0" applyNumberFormat="1" applyFont="1" applyFill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L74"/>
  <sheetViews>
    <sheetView tabSelected="1" view="pageBreakPreview" zoomScaleSheetLayoutView="100" workbookViewId="0" topLeftCell="A39">
      <selection activeCell="H65" sqref="H65:H66"/>
    </sheetView>
  </sheetViews>
  <sheetFormatPr defaultColWidth="9.00390625" defaultRowHeight="13.5"/>
  <cols>
    <col min="1" max="1" width="4.25390625" style="2" customWidth="1"/>
    <col min="2" max="2" width="16.50390625" style="1" customWidth="1"/>
    <col min="3" max="3" width="8.00390625" style="1" customWidth="1"/>
    <col min="4" max="4" width="18.875" style="1" customWidth="1"/>
    <col min="5" max="5" width="8.25390625" style="1" customWidth="1"/>
    <col min="6" max="6" width="23.125" style="1" customWidth="1"/>
    <col min="7" max="7" width="7.875" style="1" bestFit="1" customWidth="1"/>
    <col min="8" max="8" width="12.375" style="1" customWidth="1"/>
    <col min="9" max="9" width="15.75390625" style="1" customWidth="1"/>
    <col min="10" max="10" width="17.25390625" style="1" customWidth="1"/>
    <col min="11" max="11" width="17.75390625" style="1" customWidth="1"/>
    <col min="12" max="12" width="4.125" style="1" customWidth="1"/>
    <col min="13" max="13" width="13.125" style="1" customWidth="1"/>
    <col min="14" max="16384" width="9.00390625" style="1" customWidth="1"/>
  </cols>
  <sheetData>
    <row r="1" spans="1:10" ht="24">
      <c r="A1" s="21" t="s">
        <v>64</v>
      </c>
      <c r="C1" s="32" t="s">
        <v>61</v>
      </c>
      <c r="D1" s="32"/>
      <c r="E1" s="32"/>
      <c r="F1" s="32"/>
      <c r="G1" s="32"/>
      <c r="H1" s="32"/>
      <c r="I1" s="32"/>
      <c r="J1" s="32"/>
    </row>
    <row r="2" spans="1:11" ht="18.75" customHeight="1">
      <c r="A2" s="4"/>
      <c r="B2" s="19" t="s">
        <v>62</v>
      </c>
      <c r="C2" s="4"/>
      <c r="D2" s="4"/>
      <c r="E2" s="4"/>
      <c r="F2" s="4"/>
      <c r="G2" s="4"/>
      <c r="H2" s="4"/>
      <c r="I2" s="4"/>
      <c r="J2" s="4"/>
      <c r="K2" s="4"/>
    </row>
    <row r="3" spans="1:12" ht="18" customHeight="1" thickBot="1">
      <c r="A3" s="86" t="s">
        <v>63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16"/>
    </row>
    <row r="4" spans="1:11" ht="18" customHeight="1">
      <c r="A4" s="43" t="s">
        <v>3</v>
      </c>
      <c r="B4" s="40" t="s">
        <v>2</v>
      </c>
      <c r="C4" s="46" t="s">
        <v>34</v>
      </c>
      <c r="D4" s="47"/>
      <c r="E4" s="47"/>
      <c r="F4" s="48"/>
      <c r="G4" s="57" t="s">
        <v>53</v>
      </c>
      <c r="H4" s="47"/>
      <c r="I4" s="47"/>
      <c r="J4" s="48"/>
      <c r="K4" s="55" t="s">
        <v>60</v>
      </c>
    </row>
    <row r="5" spans="1:11" ht="44.25" customHeight="1">
      <c r="A5" s="44"/>
      <c r="B5" s="41"/>
      <c r="C5" s="5" t="s">
        <v>33</v>
      </c>
      <c r="D5" s="6" t="s">
        <v>46</v>
      </c>
      <c r="E5" s="6" t="s">
        <v>35</v>
      </c>
      <c r="F5" s="7" t="s">
        <v>44</v>
      </c>
      <c r="G5" s="49" t="s">
        <v>39</v>
      </c>
      <c r="H5" s="50"/>
      <c r="I5" s="6" t="s">
        <v>45</v>
      </c>
      <c r="J5" s="7" t="s">
        <v>55</v>
      </c>
      <c r="K5" s="56"/>
    </row>
    <row r="6" spans="1:11" ht="16.5" customHeight="1" thickBot="1">
      <c r="A6" s="45"/>
      <c r="B6" s="42"/>
      <c r="C6" s="10" t="s">
        <v>36</v>
      </c>
      <c r="D6" s="10" t="s">
        <v>37</v>
      </c>
      <c r="E6" s="10" t="s">
        <v>38</v>
      </c>
      <c r="F6" s="11" t="s">
        <v>48</v>
      </c>
      <c r="G6" s="51" t="s">
        <v>40</v>
      </c>
      <c r="H6" s="52"/>
      <c r="I6" s="10" t="s">
        <v>41</v>
      </c>
      <c r="J6" s="11" t="s">
        <v>42</v>
      </c>
      <c r="K6" s="12" t="s">
        <v>43</v>
      </c>
    </row>
    <row r="7" spans="1:11" ht="19.5" customHeight="1">
      <c r="A7" s="44">
        <v>1</v>
      </c>
      <c r="B7" s="61" t="s">
        <v>4</v>
      </c>
      <c r="C7" s="63">
        <v>125</v>
      </c>
      <c r="D7" s="64"/>
      <c r="E7" s="66">
        <v>100</v>
      </c>
      <c r="F7" s="58">
        <f>12*ROUNDDOWN(C7*D7*((185-E7)/100),2)</f>
        <v>0</v>
      </c>
      <c r="G7" s="9" t="s">
        <v>0</v>
      </c>
      <c r="H7" s="24">
        <v>35500</v>
      </c>
      <c r="I7" s="28"/>
      <c r="J7" s="25">
        <f>ROUNDDOWN(H7*I7,2)</f>
        <v>0</v>
      </c>
      <c r="K7" s="33">
        <f>ROUNDDOWN(F7+J7+J8,0)</f>
        <v>0</v>
      </c>
    </row>
    <row r="8" spans="1:11" ht="19.5" customHeight="1">
      <c r="A8" s="60"/>
      <c r="B8" s="62"/>
      <c r="C8" s="54"/>
      <c r="D8" s="65"/>
      <c r="E8" s="67"/>
      <c r="F8" s="59" t="e">
        <f>#REF!*#REF!*((185-#REF!)/100)*12</f>
        <v>#REF!</v>
      </c>
      <c r="G8" s="8" t="s">
        <v>1</v>
      </c>
      <c r="H8" s="24">
        <v>77700</v>
      </c>
      <c r="I8" s="28"/>
      <c r="J8" s="25">
        <f aca="true" t="shared" si="0" ref="J8:J61">ROUNDDOWN(H8*I8,2)</f>
        <v>0</v>
      </c>
      <c r="K8" s="34"/>
    </row>
    <row r="9" spans="1:11" ht="19.5" customHeight="1">
      <c r="A9" s="68">
        <v>2</v>
      </c>
      <c r="B9" s="69" t="s">
        <v>5</v>
      </c>
      <c r="C9" s="53">
        <v>142</v>
      </c>
      <c r="D9" s="64"/>
      <c r="E9" s="71">
        <v>100</v>
      </c>
      <c r="F9" s="58">
        <f>12*ROUNDDOWN(C9*D9*((185-E9)/100),2)</f>
        <v>0</v>
      </c>
      <c r="G9" s="8" t="s">
        <v>0</v>
      </c>
      <c r="H9" s="24">
        <v>44800</v>
      </c>
      <c r="I9" s="28"/>
      <c r="J9" s="25">
        <f t="shared" si="0"/>
        <v>0</v>
      </c>
      <c r="K9" s="33">
        <f>ROUNDDOWN(F9+J9+J10,0)</f>
        <v>0</v>
      </c>
    </row>
    <row r="10" spans="1:11" ht="19.5" customHeight="1">
      <c r="A10" s="60"/>
      <c r="B10" s="70"/>
      <c r="C10" s="54"/>
      <c r="D10" s="65"/>
      <c r="E10" s="67"/>
      <c r="F10" s="59" t="e">
        <f>#REF!*#REF!*((185-#REF!)/100)*12</f>
        <v>#REF!</v>
      </c>
      <c r="G10" s="8" t="s">
        <v>1</v>
      </c>
      <c r="H10" s="24">
        <v>102200</v>
      </c>
      <c r="I10" s="28"/>
      <c r="J10" s="25">
        <f t="shared" si="0"/>
        <v>0</v>
      </c>
      <c r="K10" s="34"/>
    </row>
    <row r="11" spans="1:12" ht="19.5" customHeight="1">
      <c r="A11" s="68">
        <v>3</v>
      </c>
      <c r="B11" s="69" t="s">
        <v>32</v>
      </c>
      <c r="C11" s="53">
        <v>101</v>
      </c>
      <c r="D11" s="64"/>
      <c r="E11" s="71">
        <v>100</v>
      </c>
      <c r="F11" s="58">
        <f>12*ROUNDDOWN(C11*D11*((185-E11)/100),2)</f>
        <v>0</v>
      </c>
      <c r="G11" s="8" t="s">
        <v>0</v>
      </c>
      <c r="H11" s="24">
        <v>30700</v>
      </c>
      <c r="I11" s="28"/>
      <c r="J11" s="25">
        <f t="shared" si="0"/>
        <v>0</v>
      </c>
      <c r="K11" s="33">
        <f>ROUNDDOWN(F11+J11+J12,0)</f>
        <v>0</v>
      </c>
      <c r="L11" s="30"/>
    </row>
    <row r="12" spans="1:12" ht="19.5" customHeight="1">
      <c r="A12" s="60"/>
      <c r="B12" s="70"/>
      <c r="C12" s="54"/>
      <c r="D12" s="65"/>
      <c r="E12" s="67"/>
      <c r="F12" s="59" t="e">
        <f>#REF!*#REF!*((185-#REF!)/100)*12</f>
        <v>#REF!</v>
      </c>
      <c r="G12" s="8" t="s">
        <v>1</v>
      </c>
      <c r="H12" s="24">
        <v>65000</v>
      </c>
      <c r="I12" s="28"/>
      <c r="J12" s="25">
        <f t="shared" si="0"/>
        <v>0</v>
      </c>
      <c r="K12" s="34"/>
      <c r="L12" s="31"/>
    </row>
    <row r="13" spans="1:12" ht="19.5" customHeight="1">
      <c r="A13" s="68">
        <v>4</v>
      </c>
      <c r="B13" s="69" t="s">
        <v>6</v>
      </c>
      <c r="C13" s="53">
        <v>115</v>
      </c>
      <c r="D13" s="64"/>
      <c r="E13" s="71">
        <v>100</v>
      </c>
      <c r="F13" s="58">
        <f>12*ROUNDDOWN(C13*D13*((185-E13)/100),2)</f>
        <v>0</v>
      </c>
      <c r="G13" s="8" t="s">
        <v>0</v>
      </c>
      <c r="H13" s="24">
        <v>39300</v>
      </c>
      <c r="I13" s="28"/>
      <c r="J13" s="25">
        <f t="shared" si="0"/>
        <v>0</v>
      </c>
      <c r="K13" s="33">
        <f>ROUNDDOWN(F13+J13+J14,0)</f>
        <v>0</v>
      </c>
      <c r="L13" s="3"/>
    </row>
    <row r="14" spans="1:11" ht="19.5" customHeight="1">
      <c r="A14" s="60"/>
      <c r="B14" s="70"/>
      <c r="C14" s="54"/>
      <c r="D14" s="65"/>
      <c r="E14" s="67"/>
      <c r="F14" s="59" t="e">
        <f>#REF!*#REF!*((185-#REF!)/100)*12</f>
        <v>#REF!</v>
      </c>
      <c r="G14" s="8" t="s">
        <v>1</v>
      </c>
      <c r="H14" s="24">
        <v>90000</v>
      </c>
      <c r="I14" s="28"/>
      <c r="J14" s="25">
        <f t="shared" si="0"/>
        <v>0</v>
      </c>
      <c r="K14" s="34"/>
    </row>
    <row r="15" spans="1:11" ht="19.5" customHeight="1">
      <c r="A15" s="68">
        <v>5</v>
      </c>
      <c r="B15" s="69" t="s">
        <v>7</v>
      </c>
      <c r="C15" s="53">
        <v>67</v>
      </c>
      <c r="D15" s="64"/>
      <c r="E15" s="71">
        <v>100</v>
      </c>
      <c r="F15" s="58">
        <f>12*ROUNDDOWN(C15*D15*((185-E15)/100),2)</f>
        <v>0</v>
      </c>
      <c r="G15" s="8" t="s">
        <v>0</v>
      </c>
      <c r="H15" s="24">
        <v>26000</v>
      </c>
      <c r="I15" s="28"/>
      <c r="J15" s="25">
        <f t="shared" si="0"/>
        <v>0</v>
      </c>
      <c r="K15" s="33">
        <f>ROUNDDOWN(F15+J15+J16,0)</f>
        <v>0</v>
      </c>
    </row>
    <row r="16" spans="1:11" ht="19.5" customHeight="1">
      <c r="A16" s="60"/>
      <c r="B16" s="70"/>
      <c r="C16" s="54"/>
      <c r="D16" s="65"/>
      <c r="E16" s="67"/>
      <c r="F16" s="59" t="e">
        <f>#REF!*#REF!*((185-#REF!)/100)*12</f>
        <v>#REF!</v>
      </c>
      <c r="G16" s="8" t="s">
        <v>1</v>
      </c>
      <c r="H16" s="24">
        <v>61700</v>
      </c>
      <c r="I16" s="28"/>
      <c r="J16" s="25">
        <f t="shared" si="0"/>
        <v>0</v>
      </c>
      <c r="K16" s="34"/>
    </row>
    <row r="17" spans="1:11" ht="19.5" customHeight="1">
      <c r="A17" s="68">
        <v>6</v>
      </c>
      <c r="B17" s="69" t="s">
        <v>8</v>
      </c>
      <c r="C17" s="53">
        <v>164</v>
      </c>
      <c r="D17" s="64"/>
      <c r="E17" s="71">
        <v>100</v>
      </c>
      <c r="F17" s="58">
        <f>12*ROUNDDOWN(C17*D17*((185-E17)/100),2)</f>
        <v>0</v>
      </c>
      <c r="G17" s="8" t="s">
        <v>0</v>
      </c>
      <c r="H17" s="24">
        <v>42600</v>
      </c>
      <c r="I17" s="28"/>
      <c r="J17" s="25">
        <f t="shared" si="0"/>
        <v>0</v>
      </c>
      <c r="K17" s="33">
        <f>ROUNDDOWN(F17+J17+J18,0)</f>
        <v>0</v>
      </c>
    </row>
    <row r="18" spans="1:11" ht="19.5" customHeight="1">
      <c r="A18" s="60"/>
      <c r="B18" s="70"/>
      <c r="C18" s="54"/>
      <c r="D18" s="65"/>
      <c r="E18" s="67"/>
      <c r="F18" s="59" t="e">
        <f>#REF!*#REF!*((185-#REF!)/100)*12</f>
        <v>#REF!</v>
      </c>
      <c r="G18" s="8" t="s">
        <v>1</v>
      </c>
      <c r="H18" s="24">
        <v>85500</v>
      </c>
      <c r="I18" s="28"/>
      <c r="J18" s="25">
        <f t="shared" si="0"/>
        <v>0</v>
      </c>
      <c r="K18" s="34"/>
    </row>
    <row r="19" spans="1:11" ht="19.5" customHeight="1">
      <c r="A19" s="68">
        <v>7</v>
      </c>
      <c r="B19" s="69" t="s">
        <v>9</v>
      </c>
      <c r="C19" s="53">
        <v>133</v>
      </c>
      <c r="D19" s="64"/>
      <c r="E19" s="71">
        <v>100</v>
      </c>
      <c r="F19" s="58">
        <f>12*ROUNDDOWN(C19*D19*((185-E19)/100),2)</f>
        <v>0</v>
      </c>
      <c r="G19" s="8" t="s">
        <v>0</v>
      </c>
      <c r="H19" s="24">
        <v>36000</v>
      </c>
      <c r="I19" s="28"/>
      <c r="J19" s="25">
        <f t="shared" si="0"/>
        <v>0</v>
      </c>
      <c r="K19" s="33">
        <f>ROUNDDOWN(F19+J19+J20,0)</f>
        <v>0</v>
      </c>
    </row>
    <row r="20" spans="1:11" ht="19.5" customHeight="1">
      <c r="A20" s="60"/>
      <c r="B20" s="70"/>
      <c r="C20" s="54"/>
      <c r="D20" s="65"/>
      <c r="E20" s="67"/>
      <c r="F20" s="59" t="e">
        <f>#REF!*#REF!*((185-#REF!)/100)*12</f>
        <v>#REF!</v>
      </c>
      <c r="G20" s="8" t="s">
        <v>1</v>
      </c>
      <c r="H20" s="24">
        <v>57600</v>
      </c>
      <c r="I20" s="28"/>
      <c r="J20" s="25">
        <f t="shared" si="0"/>
        <v>0</v>
      </c>
      <c r="K20" s="34"/>
    </row>
    <row r="21" spans="1:11" ht="19.5" customHeight="1">
      <c r="A21" s="68">
        <v>8</v>
      </c>
      <c r="B21" s="69" t="s">
        <v>10</v>
      </c>
      <c r="C21" s="53">
        <v>93</v>
      </c>
      <c r="D21" s="64"/>
      <c r="E21" s="71">
        <v>100</v>
      </c>
      <c r="F21" s="58">
        <f>12*ROUNDDOWN(C21*D21*((185-E21)/100),2)</f>
        <v>0</v>
      </c>
      <c r="G21" s="8" t="s">
        <v>0</v>
      </c>
      <c r="H21" s="24">
        <v>33200</v>
      </c>
      <c r="I21" s="28"/>
      <c r="J21" s="25">
        <f t="shared" si="0"/>
        <v>0</v>
      </c>
      <c r="K21" s="33">
        <f>ROUNDDOWN(F21+J21+J22,0)</f>
        <v>0</v>
      </c>
    </row>
    <row r="22" spans="1:11" ht="19.5" customHeight="1">
      <c r="A22" s="60"/>
      <c r="B22" s="70"/>
      <c r="C22" s="54"/>
      <c r="D22" s="65"/>
      <c r="E22" s="67"/>
      <c r="F22" s="59" t="e">
        <f>#REF!*#REF!*((185-#REF!)/100)*12</f>
        <v>#REF!</v>
      </c>
      <c r="G22" s="8" t="s">
        <v>1</v>
      </c>
      <c r="H22" s="24">
        <v>75600</v>
      </c>
      <c r="I22" s="28"/>
      <c r="J22" s="25">
        <f t="shared" si="0"/>
        <v>0</v>
      </c>
      <c r="K22" s="34"/>
    </row>
    <row r="23" spans="1:11" ht="19.5" customHeight="1">
      <c r="A23" s="68">
        <v>9</v>
      </c>
      <c r="B23" s="69" t="s">
        <v>11</v>
      </c>
      <c r="C23" s="53">
        <v>91</v>
      </c>
      <c r="D23" s="64"/>
      <c r="E23" s="71">
        <v>100</v>
      </c>
      <c r="F23" s="58">
        <f>12*ROUNDDOWN(C23*D23*((185-E23)/100),2)</f>
        <v>0</v>
      </c>
      <c r="G23" s="8" t="s">
        <v>0</v>
      </c>
      <c r="H23" s="24">
        <v>29400</v>
      </c>
      <c r="I23" s="28"/>
      <c r="J23" s="25">
        <f t="shared" si="0"/>
        <v>0</v>
      </c>
      <c r="K23" s="33">
        <f>ROUNDDOWN(F23+J23+J24,0)</f>
        <v>0</v>
      </c>
    </row>
    <row r="24" spans="1:11" ht="19.5" customHeight="1">
      <c r="A24" s="60"/>
      <c r="B24" s="70"/>
      <c r="C24" s="54"/>
      <c r="D24" s="65"/>
      <c r="E24" s="67"/>
      <c r="F24" s="59" t="e">
        <f>#REF!*#REF!*((185-#REF!)/100)*12</f>
        <v>#REF!</v>
      </c>
      <c r="G24" s="8" t="s">
        <v>1</v>
      </c>
      <c r="H24" s="24">
        <v>67600</v>
      </c>
      <c r="I24" s="28"/>
      <c r="J24" s="25">
        <f t="shared" si="0"/>
        <v>0</v>
      </c>
      <c r="K24" s="34"/>
    </row>
    <row r="25" spans="1:11" ht="19.5" customHeight="1">
      <c r="A25" s="68">
        <v>10</v>
      </c>
      <c r="B25" s="69" t="s">
        <v>12</v>
      </c>
      <c r="C25" s="53">
        <v>122</v>
      </c>
      <c r="D25" s="64"/>
      <c r="E25" s="71">
        <v>100</v>
      </c>
      <c r="F25" s="58">
        <f>12*ROUNDDOWN(C25*D25*((185-E25)/100),2)</f>
        <v>0</v>
      </c>
      <c r="G25" s="8" t="s">
        <v>0</v>
      </c>
      <c r="H25" s="24">
        <v>38100</v>
      </c>
      <c r="I25" s="28"/>
      <c r="J25" s="25">
        <f t="shared" si="0"/>
        <v>0</v>
      </c>
      <c r="K25" s="33">
        <f>ROUNDDOWN(F25+J25+J26,0)</f>
        <v>0</v>
      </c>
    </row>
    <row r="26" spans="1:11" ht="19.5" customHeight="1">
      <c r="A26" s="60"/>
      <c r="B26" s="70"/>
      <c r="C26" s="54"/>
      <c r="D26" s="65"/>
      <c r="E26" s="67"/>
      <c r="F26" s="59" t="e">
        <f>#REF!*#REF!*((185-#REF!)/100)*12</f>
        <v>#REF!</v>
      </c>
      <c r="G26" s="8" t="s">
        <v>1</v>
      </c>
      <c r="H26" s="24">
        <v>93500</v>
      </c>
      <c r="I26" s="28"/>
      <c r="J26" s="25">
        <f t="shared" si="0"/>
        <v>0</v>
      </c>
      <c r="K26" s="34"/>
    </row>
    <row r="27" spans="1:11" ht="19.5" customHeight="1">
      <c r="A27" s="68">
        <v>11</v>
      </c>
      <c r="B27" s="69" t="s">
        <v>13</v>
      </c>
      <c r="C27" s="53">
        <v>73</v>
      </c>
      <c r="D27" s="64"/>
      <c r="E27" s="71">
        <v>100</v>
      </c>
      <c r="F27" s="58">
        <f>12*ROUNDDOWN(C27*D27*((185-E27)/100),2)</f>
        <v>0</v>
      </c>
      <c r="G27" s="8" t="s">
        <v>0</v>
      </c>
      <c r="H27" s="24">
        <v>22800</v>
      </c>
      <c r="I27" s="28"/>
      <c r="J27" s="25">
        <f t="shared" si="0"/>
        <v>0</v>
      </c>
      <c r="K27" s="33">
        <f>ROUNDDOWN(F27+J27+J28,0)</f>
        <v>0</v>
      </c>
    </row>
    <row r="28" spans="1:11" ht="19.5" customHeight="1">
      <c r="A28" s="60"/>
      <c r="B28" s="70"/>
      <c r="C28" s="54"/>
      <c r="D28" s="65"/>
      <c r="E28" s="67"/>
      <c r="F28" s="59" t="e">
        <f>#REF!*#REF!*((185-#REF!)/100)*12</f>
        <v>#REF!</v>
      </c>
      <c r="G28" s="8" t="s">
        <v>1</v>
      </c>
      <c r="H28" s="24">
        <v>46000</v>
      </c>
      <c r="I28" s="28"/>
      <c r="J28" s="25">
        <f t="shared" si="0"/>
        <v>0</v>
      </c>
      <c r="K28" s="34"/>
    </row>
    <row r="29" spans="1:11" ht="19.5" customHeight="1">
      <c r="A29" s="68">
        <v>12</v>
      </c>
      <c r="B29" s="69" t="s">
        <v>14</v>
      </c>
      <c r="C29" s="53">
        <v>86</v>
      </c>
      <c r="D29" s="64"/>
      <c r="E29" s="71">
        <v>100</v>
      </c>
      <c r="F29" s="58">
        <f>12*ROUNDDOWN(C29*D29*((185-E29)/100),2)</f>
        <v>0</v>
      </c>
      <c r="G29" s="8" t="s">
        <v>0</v>
      </c>
      <c r="H29" s="24">
        <v>32100</v>
      </c>
      <c r="I29" s="28"/>
      <c r="J29" s="25">
        <f t="shared" si="0"/>
        <v>0</v>
      </c>
      <c r="K29" s="33">
        <f>ROUNDDOWN(F29+J29+J30,0)</f>
        <v>0</v>
      </c>
    </row>
    <row r="30" spans="1:11" ht="19.5" customHeight="1">
      <c r="A30" s="60"/>
      <c r="B30" s="70"/>
      <c r="C30" s="54"/>
      <c r="D30" s="65"/>
      <c r="E30" s="67"/>
      <c r="F30" s="59" t="e">
        <f>#REF!*#REF!*((185-#REF!)/100)*12</f>
        <v>#REF!</v>
      </c>
      <c r="G30" s="8" t="s">
        <v>1</v>
      </c>
      <c r="H30" s="24">
        <v>86800</v>
      </c>
      <c r="I30" s="28"/>
      <c r="J30" s="25">
        <f t="shared" si="0"/>
        <v>0</v>
      </c>
      <c r="K30" s="34"/>
    </row>
    <row r="31" spans="1:11" ht="19.5" customHeight="1">
      <c r="A31" s="68">
        <v>13</v>
      </c>
      <c r="B31" s="69" t="s">
        <v>15</v>
      </c>
      <c r="C31" s="53">
        <v>107</v>
      </c>
      <c r="D31" s="64"/>
      <c r="E31" s="71">
        <v>100</v>
      </c>
      <c r="F31" s="58">
        <f>12*ROUNDDOWN(C31*D31*((185-E31)/100),2)</f>
        <v>0</v>
      </c>
      <c r="G31" s="8" t="s">
        <v>0</v>
      </c>
      <c r="H31" s="24">
        <v>31400</v>
      </c>
      <c r="I31" s="28"/>
      <c r="J31" s="25">
        <f t="shared" si="0"/>
        <v>0</v>
      </c>
      <c r="K31" s="33">
        <f>ROUNDDOWN(F31+J31+J32,0)</f>
        <v>0</v>
      </c>
    </row>
    <row r="32" spans="1:11" ht="19.5" customHeight="1">
      <c r="A32" s="60"/>
      <c r="B32" s="70"/>
      <c r="C32" s="54"/>
      <c r="D32" s="65"/>
      <c r="E32" s="67"/>
      <c r="F32" s="59" t="e">
        <f>#REF!*#REF!*((185-#REF!)/100)*12</f>
        <v>#REF!</v>
      </c>
      <c r="G32" s="8" t="s">
        <v>1</v>
      </c>
      <c r="H32" s="24">
        <v>69000</v>
      </c>
      <c r="I32" s="28"/>
      <c r="J32" s="25">
        <f t="shared" si="0"/>
        <v>0</v>
      </c>
      <c r="K32" s="34"/>
    </row>
    <row r="33" spans="1:11" ht="19.5" customHeight="1">
      <c r="A33" s="68">
        <v>14</v>
      </c>
      <c r="B33" s="69" t="s">
        <v>16</v>
      </c>
      <c r="C33" s="53">
        <v>109</v>
      </c>
      <c r="D33" s="64"/>
      <c r="E33" s="71">
        <v>100</v>
      </c>
      <c r="F33" s="58">
        <f>12*ROUNDDOWN(C33*D33*((185-E33)/100),2)</f>
        <v>0</v>
      </c>
      <c r="G33" s="8" t="s">
        <v>0</v>
      </c>
      <c r="H33" s="24">
        <v>30600</v>
      </c>
      <c r="I33" s="28"/>
      <c r="J33" s="25">
        <f t="shared" si="0"/>
        <v>0</v>
      </c>
      <c r="K33" s="33">
        <f>ROUNDDOWN(F33+J33+J34,0)</f>
        <v>0</v>
      </c>
    </row>
    <row r="34" spans="1:11" ht="19.5" customHeight="1">
      <c r="A34" s="60"/>
      <c r="B34" s="70"/>
      <c r="C34" s="54"/>
      <c r="D34" s="65"/>
      <c r="E34" s="67"/>
      <c r="F34" s="59" t="e">
        <f>#REF!*#REF!*((185-#REF!)/100)*12</f>
        <v>#REF!</v>
      </c>
      <c r="G34" s="8" t="s">
        <v>1</v>
      </c>
      <c r="H34" s="24">
        <v>67200</v>
      </c>
      <c r="I34" s="28"/>
      <c r="J34" s="25">
        <f t="shared" si="0"/>
        <v>0</v>
      </c>
      <c r="K34" s="34"/>
    </row>
    <row r="35" spans="1:11" ht="19.5" customHeight="1">
      <c r="A35" s="68">
        <v>15</v>
      </c>
      <c r="B35" s="69" t="s">
        <v>17</v>
      </c>
      <c r="C35" s="53">
        <v>139</v>
      </c>
      <c r="D35" s="64"/>
      <c r="E35" s="71">
        <v>100</v>
      </c>
      <c r="F35" s="58">
        <f>12*ROUNDDOWN(C35*D35*((185-E35)/100),2)</f>
        <v>0</v>
      </c>
      <c r="G35" s="8" t="s">
        <v>0</v>
      </c>
      <c r="H35" s="24">
        <v>42100</v>
      </c>
      <c r="I35" s="28"/>
      <c r="J35" s="25">
        <f t="shared" si="0"/>
        <v>0</v>
      </c>
      <c r="K35" s="33">
        <f>ROUNDDOWN(F35+J35+J36,0)</f>
        <v>0</v>
      </c>
    </row>
    <row r="36" spans="1:11" ht="19.5" customHeight="1">
      <c r="A36" s="60"/>
      <c r="B36" s="70"/>
      <c r="C36" s="54"/>
      <c r="D36" s="65"/>
      <c r="E36" s="67"/>
      <c r="F36" s="59" t="e">
        <f>#REF!*#REF!*((185-#REF!)/100)*12</f>
        <v>#REF!</v>
      </c>
      <c r="G36" s="8" t="s">
        <v>1</v>
      </c>
      <c r="H36" s="24">
        <v>96500</v>
      </c>
      <c r="I36" s="28"/>
      <c r="J36" s="25">
        <f t="shared" si="0"/>
        <v>0</v>
      </c>
      <c r="K36" s="34"/>
    </row>
    <row r="37" spans="1:11" ht="19.5" customHeight="1">
      <c r="A37" s="68">
        <v>16</v>
      </c>
      <c r="B37" s="69" t="s">
        <v>18</v>
      </c>
      <c r="C37" s="53">
        <v>59</v>
      </c>
      <c r="D37" s="64"/>
      <c r="E37" s="71">
        <v>100</v>
      </c>
      <c r="F37" s="58">
        <f>12*ROUNDDOWN(C37*D37*((185-E37)/100),2)</f>
        <v>0</v>
      </c>
      <c r="G37" s="8" t="s">
        <v>0</v>
      </c>
      <c r="H37" s="24">
        <v>23600</v>
      </c>
      <c r="I37" s="28"/>
      <c r="J37" s="25">
        <f t="shared" si="0"/>
        <v>0</v>
      </c>
      <c r="K37" s="33">
        <f>ROUNDDOWN(F37+J37+J38,0)</f>
        <v>0</v>
      </c>
    </row>
    <row r="38" spans="1:11" ht="19.5" customHeight="1">
      <c r="A38" s="60"/>
      <c r="B38" s="70"/>
      <c r="C38" s="54"/>
      <c r="D38" s="65"/>
      <c r="E38" s="67"/>
      <c r="F38" s="59" t="e">
        <f>#REF!*#REF!*((185-#REF!)/100)*12</f>
        <v>#REF!</v>
      </c>
      <c r="G38" s="8" t="s">
        <v>1</v>
      </c>
      <c r="H38" s="24">
        <v>70800</v>
      </c>
      <c r="I38" s="28"/>
      <c r="J38" s="25">
        <f t="shared" si="0"/>
        <v>0</v>
      </c>
      <c r="K38" s="34"/>
    </row>
    <row r="39" spans="1:11" ht="19.5" customHeight="1">
      <c r="A39" s="68">
        <v>17</v>
      </c>
      <c r="B39" s="69" t="s">
        <v>19</v>
      </c>
      <c r="C39" s="53">
        <v>95</v>
      </c>
      <c r="D39" s="64"/>
      <c r="E39" s="71">
        <v>100</v>
      </c>
      <c r="F39" s="58">
        <f>12*ROUNDDOWN(C39*D39*((185-E39)/100),2)</f>
        <v>0</v>
      </c>
      <c r="G39" s="8" t="s">
        <v>0</v>
      </c>
      <c r="H39" s="24">
        <v>31500</v>
      </c>
      <c r="I39" s="28"/>
      <c r="J39" s="25">
        <f t="shared" si="0"/>
        <v>0</v>
      </c>
      <c r="K39" s="33">
        <f>ROUNDDOWN(F39+J39+J40,0)</f>
        <v>0</v>
      </c>
    </row>
    <row r="40" spans="1:11" ht="19.5" customHeight="1">
      <c r="A40" s="60"/>
      <c r="B40" s="70"/>
      <c r="C40" s="54"/>
      <c r="D40" s="65"/>
      <c r="E40" s="67"/>
      <c r="F40" s="59" t="e">
        <f>#REF!*#REF!*((185-#REF!)/100)*12</f>
        <v>#REF!</v>
      </c>
      <c r="G40" s="8" t="s">
        <v>1</v>
      </c>
      <c r="H40" s="24">
        <v>73700</v>
      </c>
      <c r="I40" s="28"/>
      <c r="J40" s="25">
        <f t="shared" si="0"/>
        <v>0</v>
      </c>
      <c r="K40" s="34"/>
    </row>
    <row r="41" spans="1:11" ht="19.5" customHeight="1">
      <c r="A41" s="68">
        <v>18</v>
      </c>
      <c r="B41" s="69" t="s">
        <v>20</v>
      </c>
      <c r="C41" s="53">
        <v>116</v>
      </c>
      <c r="D41" s="64"/>
      <c r="E41" s="71">
        <v>100</v>
      </c>
      <c r="F41" s="58">
        <f>12*ROUNDDOWN(C41*D41*((185-E41)/100),2)</f>
        <v>0</v>
      </c>
      <c r="G41" s="8" t="s">
        <v>0</v>
      </c>
      <c r="H41" s="24">
        <v>29400</v>
      </c>
      <c r="I41" s="28"/>
      <c r="J41" s="25">
        <f t="shared" si="0"/>
        <v>0</v>
      </c>
      <c r="K41" s="33">
        <f>ROUNDDOWN(F41+J41+J42,0)</f>
        <v>0</v>
      </c>
    </row>
    <row r="42" spans="1:11" ht="19.5" customHeight="1">
      <c r="A42" s="60"/>
      <c r="B42" s="70"/>
      <c r="C42" s="54"/>
      <c r="D42" s="65"/>
      <c r="E42" s="67"/>
      <c r="F42" s="59" t="e">
        <f>#REF!*#REF!*((185-#REF!)/100)*12</f>
        <v>#REF!</v>
      </c>
      <c r="G42" s="8" t="s">
        <v>1</v>
      </c>
      <c r="H42" s="24">
        <v>72300</v>
      </c>
      <c r="I42" s="28"/>
      <c r="J42" s="25">
        <f t="shared" si="0"/>
        <v>0</v>
      </c>
      <c r="K42" s="34"/>
    </row>
    <row r="43" spans="1:11" ht="19.5" customHeight="1">
      <c r="A43" s="68">
        <v>19</v>
      </c>
      <c r="B43" s="69" t="s">
        <v>21</v>
      </c>
      <c r="C43" s="53">
        <v>119</v>
      </c>
      <c r="D43" s="64"/>
      <c r="E43" s="71">
        <v>100</v>
      </c>
      <c r="F43" s="58">
        <f>12*ROUNDDOWN(C43*D43*((185-E43)/100),2)</f>
        <v>0</v>
      </c>
      <c r="G43" s="8" t="s">
        <v>0</v>
      </c>
      <c r="H43" s="24">
        <v>40700</v>
      </c>
      <c r="I43" s="28"/>
      <c r="J43" s="25">
        <f t="shared" si="0"/>
        <v>0</v>
      </c>
      <c r="K43" s="33">
        <f>ROUNDDOWN(F43+J43+J44,0)</f>
        <v>0</v>
      </c>
    </row>
    <row r="44" spans="1:11" ht="19.5" customHeight="1">
      <c r="A44" s="60"/>
      <c r="B44" s="70"/>
      <c r="C44" s="54"/>
      <c r="D44" s="65"/>
      <c r="E44" s="67"/>
      <c r="F44" s="59" t="e">
        <f>#REF!*#REF!*((185-#REF!)/100)*12</f>
        <v>#REF!</v>
      </c>
      <c r="G44" s="8" t="s">
        <v>1</v>
      </c>
      <c r="H44" s="24">
        <v>87800</v>
      </c>
      <c r="I44" s="28"/>
      <c r="J44" s="25">
        <f t="shared" si="0"/>
        <v>0</v>
      </c>
      <c r="K44" s="34"/>
    </row>
    <row r="45" spans="1:11" ht="19.5" customHeight="1">
      <c r="A45" s="68">
        <v>20</v>
      </c>
      <c r="B45" s="69" t="s">
        <v>22</v>
      </c>
      <c r="C45" s="53">
        <v>133</v>
      </c>
      <c r="D45" s="64"/>
      <c r="E45" s="71">
        <v>100</v>
      </c>
      <c r="F45" s="58">
        <f>12*ROUNDDOWN(C45*D45*((185-E45)/100),2)</f>
        <v>0</v>
      </c>
      <c r="G45" s="8" t="s">
        <v>0</v>
      </c>
      <c r="H45" s="24">
        <v>51700</v>
      </c>
      <c r="I45" s="28"/>
      <c r="J45" s="25">
        <f t="shared" si="0"/>
        <v>0</v>
      </c>
      <c r="K45" s="33">
        <f>ROUNDDOWN(F45+J45+J46,0)</f>
        <v>0</v>
      </c>
    </row>
    <row r="46" spans="1:11" ht="19.5" customHeight="1">
      <c r="A46" s="60"/>
      <c r="B46" s="70"/>
      <c r="C46" s="54"/>
      <c r="D46" s="65"/>
      <c r="E46" s="67"/>
      <c r="F46" s="59" t="e">
        <f>#REF!*#REF!*((185-#REF!)/100)*12</f>
        <v>#REF!</v>
      </c>
      <c r="G46" s="8" t="s">
        <v>1</v>
      </c>
      <c r="H46" s="24">
        <v>74600</v>
      </c>
      <c r="I46" s="28"/>
      <c r="J46" s="25">
        <f t="shared" si="0"/>
        <v>0</v>
      </c>
      <c r="K46" s="34"/>
    </row>
    <row r="47" spans="1:11" ht="19.5" customHeight="1">
      <c r="A47" s="68">
        <v>21</v>
      </c>
      <c r="B47" s="69" t="s">
        <v>23</v>
      </c>
      <c r="C47" s="53">
        <v>85</v>
      </c>
      <c r="D47" s="64"/>
      <c r="E47" s="71">
        <v>100</v>
      </c>
      <c r="F47" s="58">
        <f>12*ROUNDDOWN(C47*D47*((185-E47)/100),2)</f>
        <v>0</v>
      </c>
      <c r="G47" s="8" t="s">
        <v>0</v>
      </c>
      <c r="H47" s="24">
        <v>24800</v>
      </c>
      <c r="I47" s="28"/>
      <c r="J47" s="25">
        <f t="shared" si="0"/>
        <v>0</v>
      </c>
      <c r="K47" s="33">
        <f>ROUNDDOWN(F47+J47+J48,0)</f>
        <v>0</v>
      </c>
    </row>
    <row r="48" spans="1:11" ht="19.5" customHeight="1">
      <c r="A48" s="60"/>
      <c r="B48" s="70"/>
      <c r="C48" s="54"/>
      <c r="D48" s="65"/>
      <c r="E48" s="67"/>
      <c r="F48" s="59" t="e">
        <f>#REF!*#REF!*((185-#REF!)/100)*12</f>
        <v>#REF!</v>
      </c>
      <c r="G48" s="8" t="s">
        <v>1</v>
      </c>
      <c r="H48" s="24">
        <v>45300</v>
      </c>
      <c r="I48" s="28"/>
      <c r="J48" s="25">
        <f t="shared" si="0"/>
        <v>0</v>
      </c>
      <c r="K48" s="34"/>
    </row>
    <row r="49" spans="1:11" ht="19.5" customHeight="1">
      <c r="A49" s="68">
        <v>22</v>
      </c>
      <c r="B49" s="69" t="s">
        <v>24</v>
      </c>
      <c r="C49" s="53">
        <v>85</v>
      </c>
      <c r="D49" s="64"/>
      <c r="E49" s="71">
        <v>100</v>
      </c>
      <c r="F49" s="58">
        <f>12*ROUNDDOWN(C49*D49*((185-E49)/100),2)</f>
        <v>0</v>
      </c>
      <c r="G49" s="8" t="s">
        <v>0</v>
      </c>
      <c r="H49" s="24">
        <v>32000</v>
      </c>
      <c r="I49" s="28"/>
      <c r="J49" s="25">
        <f t="shared" si="0"/>
        <v>0</v>
      </c>
      <c r="K49" s="33">
        <f>ROUNDDOWN(F49+J49+J50,0)</f>
        <v>0</v>
      </c>
    </row>
    <row r="50" spans="1:11" ht="19.5" customHeight="1">
      <c r="A50" s="60"/>
      <c r="B50" s="70"/>
      <c r="C50" s="54"/>
      <c r="D50" s="65"/>
      <c r="E50" s="67"/>
      <c r="F50" s="59" t="e">
        <f>#REF!*#REF!*((185-#REF!)/100)*12</f>
        <v>#REF!</v>
      </c>
      <c r="G50" s="8" t="s">
        <v>1</v>
      </c>
      <c r="H50" s="24">
        <v>53400</v>
      </c>
      <c r="I50" s="28"/>
      <c r="J50" s="25">
        <f t="shared" si="0"/>
        <v>0</v>
      </c>
      <c r="K50" s="34"/>
    </row>
    <row r="51" spans="1:11" ht="19.5" customHeight="1">
      <c r="A51" s="68">
        <v>23</v>
      </c>
      <c r="B51" s="69" t="s">
        <v>25</v>
      </c>
      <c r="C51" s="53">
        <v>95</v>
      </c>
      <c r="D51" s="64"/>
      <c r="E51" s="71">
        <v>100</v>
      </c>
      <c r="F51" s="58">
        <f>12*ROUNDDOWN(C51*D51*((185-E51)/100),2)</f>
        <v>0</v>
      </c>
      <c r="G51" s="8" t="s">
        <v>0</v>
      </c>
      <c r="H51" s="24">
        <v>28900</v>
      </c>
      <c r="I51" s="28"/>
      <c r="J51" s="25">
        <f t="shared" si="0"/>
        <v>0</v>
      </c>
      <c r="K51" s="33">
        <f>ROUNDDOWN(F51+J51+J52,0)</f>
        <v>0</v>
      </c>
    </row>
    <row r="52" spans="1:11" ht="19.5" customHeight="1">
      <c r="A52" s="60"/>
      <c r="B52" s="70"/>
      <c r="C52" s="54"/>
      <c r="D52" s="65"/>
      <c r="E52" s="67"/>
      <c r="F52" s="59" t="e">
        <f>#REF!*#REF!*((185-#REF!)/100)*12</f>
        <v>#REF!</v>
      </c>
      <c r="G52" s="8" t="s">
        <v>1</v>
      </c>
      <c r="H52" s="24">
        <v>63300</v>
      </c>
      <c r="I52" s="28"/>
      <c r="J52" s="25">
        <f t="shared" si="0"/>
        <v>0</v>
      </c>
      <c r="K52" s="34"/>
    </row>
    <row r="53" spans="1:11" ht="19.5" customHeight="1">
      <c r="A53" s="68">
        <v>24</v>
      </c>
      <c r="B53" s="69" t="s">
        <v>26</v>
      </c>
      <c r="C53" s="53">
        <v>77</v>
      </c>
      <c r="D53" s="64"/>
      <c r="E53" s="71">
        <v>100</v>
      </c>
      <c r="F53" s="58">
        <f>12*ROUNDDOWN(C53*D53*((185-E53)/100),2)</f>
        <v>0</v>
      </c>
      <c r="G53" s="8" t="s">
        <v>0</v>
      </c>
      <c r="H53" s="24">
        <v>34100</v>
      </c>
      <c r="I53" s="28"/>
      <c r="J53" s="25">
        <f t="shared" si="0"/>
        <v>0</v>
      </c>
      <c r="K53" s="33">
        <f>ROUNDDOWN(F53+J53+J54,0)</f>
        <v>0</v>
      </c>
    </row>
    <row r="54" spans="1:11" ht="19.5" customHeight="1">
      <c r="A54" s="60"/>
      <c r="B54" s="70"/>
      <c r="C54" s="54"/>
      <c r="D54" s="65"/>
      <c r="E54" s="67"/>
      <c r="F54" s="59" t="e">
        <f>#REF!*#REF!*((185-#REF!)/100)*12</f>
        <v>#REF!</v>
      </c>
      <c r="G54" s="8" t="s">
        <v>1</v>
      </c>
      <c r="H54" s="24">
        <v>73000</v>
      </c>
      <c r="I54" s="28"/>
      <c r="J54" s="25">
        <f t="shared" si="0"/>
        <v>0</v>
      </c>
      <c r="K54" s="34"/>
    </row>
    <row r="55" spans="1:11" ht="19.5" customHeight="1">
      <c r="A55" s="68">
        <v>25</v>
      </c>
      <c r="B55" s="69" t="s">
        <v>27</v>
      </c>
      <c r="C55" s="53">
        <v>106</v>
      </c>
      <c r="D55" s="64"/>
      <c r="E55" s="71">
        <v>100</v>
      </c>
      <c r="F55" s="58">
        <f>12*ROUNDDOWN(C55*D55*((185-E55)/100),2)</f>
        <v>0</v>
      </c>
      <c r="G55" s="8" t="s">
        <v>0</v>
      </c>
      <c r="H55" s="24">
        <v>35800</v>
      </c>
      <c r="I55" s="28"/>
      <c r="J55" s="25">
        <f t="shared" si="0"/>
        <v>0</v>
      </c>
      <c r="K55" s="33">
        <f>ROUNDDOWN(F55+J55+J56,0)</f>
        <v>0</v>
      </c>
    </row>
    <row r="56" spans="1:11" ht="19.5" customHeight="1">
      <c r="A56" s="60"/>
      <c r="B56" s="70"/>
      <c r="C56" s="54"/>
      <c r="D56" s="65"/>
      <c r="E56" s="67"/>
      <c r="F56" s="59" t="e">
        <f>#REF!*#REF!*((185-#REF!)/100)*12</f>
        <v>#REF!</v>
      </c>
      <c r="G56" s="8" t="s">
        <v>1</v>
      </c>
      <c r="H56" s="24">
        <v>80700</v>
      </c>
      <c r="I56" s="28"/>
      <c r="J56" s="25">
        <f t="shared" si="0"/>
        <v>0</v>
      </c>
      <c r="K56" s="34"/>
    </row>
    <row r="57" spans="1:11" ht="19.5" customHeight="1">
      <c r="A57" s="68">
        <v>26</v>
      </c>
      <c r="B57" s="69" t="s">
        <v>28</v>
      </c>
      <c r="C57" s="53">
        <v>71</v>
      </c>
      <c r="D57" s="64"/>
      <c r="E57" s="71">
        <v>100</v>
      </c>
      <c r="F57" s="58">
        <f>12*ROUNDDOWN(C57*D57*((185-E57)/100),2)</f>
        <v>0</v>
      </c>
      <c r="G57" s="8" t="s">
        <v>0</v>
      </c>
      <c r="H57" s="24">
        <v>31600</v>
      </c>
      <c r="I57" s="28"/>
      <c r="J57" s="25">
        <f t="shared" si="0"/>
        <v>0</v>
      </c>
      <c r="K57" s="33">
        <f>ROUNDDOWN(F57+J57+J58,0)</f>
        <v>0</v>
      </c>
    </row>
    <row r="58" spans="1:11" ht="19.5" customHeight="1">
      <c r="A58" s="60"/>
      <c r="B58" s="70"/>
      <c r="C58" s="54"/>
      <c r="D58" s="65"/>
      <c r="E58" s="67"/>
      <c r="F58" s="59" t="e">
        <f>#REF!*#REF!*((185-#REF!)/100)*12</f>
        <v>#REF!</v>
      </c>
      <c r="G58" s="8" t="s">
        <v>1</v>
      </c>
      <c r="H58" s="24">
        <v>66900</v>
      </c>
      <c r="I58" s="28"/>
      <c r="J58" s="25">
        <f t="shared" si="0"/>
        <v>0</v>
      </c>
      <c r="K58" s="34"/>
    </row>
    <row r="59" spans="1:11" ht="19.5" customHeight="1">
      <c r="A59" s="68">
        <v>27</v>
      </c>
      <c r="B59" s="69" t="s">
        <v>29</v>
      </c>
      <c r="C59" s="53">
        <v>89</v>
      </c>
      <c r="D59" s="64"/>
      <c r="E59" s="71">
        <v>100</v>
      </c>
      <c r="F59" s="58">
        <f>12*ROUNDDOWN(C59*D59*((185-E59)/100),2)</f>
        <v>0</v>
      </c>
      <c r="G59" s="8" t="s">
        <v>0</v>
      </c>
      <c r="H59" s="24">
        <v>32700</v>
      </c>
      <c r="I59" s="28"/>
      <c r="J59" s="25">
        <f t="shared" si="0"/>
        <v>0</v>
      </c>
      <c r="K59" s="33">
        <f>ROUNDDOWN(F59+J59+J60,0)</f>
        <v>0</v>
      </c>
    </row>
    <row r="60" spans="1:11" ht="19.5" customHeight="1">
      <c r="A60" s="60"/>
      <c r="B60" s="70"/>
      <c r="C60" s="54"/>
      <c r="D60" s="65"/>
      <c r="E60" s="67"/>
      <c r="F60" s="59" t="e">
        <f>#REF!*#REF!*((185-#REF!)/100)*12</f>
        <v>#REF!</v>
      </c>
      <c r="G60" s="8" t="s">
        <v>1</v>
      </c>
      <c r="H60" s="24">
        <v>67900</v>
      </c>
      <c r="I60" s="28"/>
      <c r="J60" s="25">
        <f t="shared" si="0"/>
        <v>0</v>
      </c>
      <c r="K60" s="34"/>
    </row>
    <row r="61" spans="1:11" ht="19.5" customHeight="1">
      <c r="A61" s="68">
        <v>28</v>
      </c>
      <c r="B61" s="69" t="s">
        <v>30</v>
      </c>
      <c r="C61" s="53">
        <v>172</v>
      </c>
      <c r="D61" s="64"/>
      <c r="E61" s="71">
        <v>100</v>
      </c>
      <c r="F61" s="58">
        <f>12*ROUNDDOWN(C61*D61*((185-E61)/100),2)</f>
        <v>0</v>
      </c>
      <c r="G61" s="8" t="s">
        <v>0</v>
      </c>
      <c r="H61" s="24">
        <v>46100</v>
      </c>
      <c r="I61" s="28"/>
      <c r="J61" s="25">
        <f t="shared" si="0"/>
        <v>0</v>
      </c>
      <c r="K61" s="33">
        <f>ROUNDDOWN(F61+J61+J62,0)</f>
        <v>0</v>
      </c>
    </row>
    <row r="62" spans="1:11" ht="19.5" customHeight="1">
      <c r="A62" s="60"/>
      <c r="B62" s="70"/>
      <c r="C62" s="54"/>
      <c r="D62" s="65"/>
      <c r="E62" s="67"/>
      <c r="F62" s="59" t="e">
        <f>#REF!*#REF!*((185-#REF!)/100)*12</f>
        <v>#REF!</v>
      </c>
      <c r="G62" s="8" t="s">
        <v>1</v>
      </c>
      <c r="H62" s="24">
        <v>122900</v>
      </c>
      <c r="I62" s="28"/>
      <c r="J62" s="25">
        <f>ROUNDDOWN(H62*I62,2)</f>
        <v>0</v>
      </c>
      <c r="K62" s="34"/>
    </row>
    <row r="63" spans="1:11" ht="19.5" customHeight="1">
      <c r="A63" s="68">
        <v>29</v>
      </c>
      <c r="B63" s="69" t="s">
        <v>31</v>
      </c>
      <c r="C63" s="53">
        <v>426</v>
      </c>
      <c r="D63" s="64"/>
      <c r="E63" s="71">
        <v>100</v>
      </c>
      <c r="F63" s="58">
        <f>12*ROUNDDOWN(C63*D63*((185-E63)/100),2)</f>
        <v>0</v>
      </c>
      <c r="G63" s="8" t="s">
        <v>0</v>
      </c>
      <c r="H63" s="24">
        <v>139700</v>
      </c>
      <c r="I63" s="28"/>
      <c r="J63" s="25">
        <f>ROUNDDOWN(H63*I63,2)</f>
        <v>0</v>
      </c>
      <c r="K63" s="33">
        <f>ROUNDDOWN(F63+J63+J64,0)</f>
        <v>0</v>
      </c>
    </row>
    <row r="64" spans="1:11" ht="19.5" customHeight="1" thickBot="1">
      <c r="A64" s="72"/>
      <c r="B64" s="73"/>
      <c r="C64" s="77"/>
      <c r="D64" s="65"/>
      <c r="E64" s="82"/>
      <c r="F64" s="76" t="e">
        <f>#REF!*#REF!*((185-#REF!)/100)*12</f>
        <v>#REF!</v>
      </c>
      <c r="G64" s="13" t="s">
        <v>1</v>
      </c>
      <c r="H64" s="26">
        <v>380400</v>
      </c>
      <c r="I64" s="28"/>
      <c r="J64" s="27">
        <f>ROUNDDOWN(H64*I64,2)</f>
        <v>0</v>
      </c>
      <c r="K64" s="35"/>
    </row>
    <row r="65" spans="1:12" ht="18" customHeight="1">
      <c r="A65" s="87" t="s">
        <v>47</v>
      </c>
      <c r="B65" s="88"/>
      <c r="C65" s="91">
        <f>SUM(C7:C64)</f>
        <v>3395</v>
      </c>
      <c r="D65" s="36"/>
      <c r="E65" s="36"/>
      <c r="F65" s="74"/>
      <c r="G65" s="14"/>
      <c r="H65" s="80">
        <f>SUM(H7:H64)</f>
        <v>3572100</v>
      </c>
      <c r="I65" s="36"/>
      <c r="J65" s="38"/>
      <c r="K65" s="78">
        <f>SUM(K7:K64)</f>
        <v>0</v>
      </c>
      <c r="L65" s="30" t="s">
        <v>59</v>
      </c>
    </row>
    <row r="66" spans="1:12" ht="18" customHeight="1" thickBot="1">
      <c r="A66" s="89"/>
      <c r="B66" s="90"/>
      <c r="C66" s="92"/>
      <c r="D66" s="37"/>
      <c r="E66" s="37"/>
      <c r="F66" s="75"/>
      <c r="G66" s="15"/>
      <c r="H66" s="81"/>
      <c r="I66" s="37"/>
      <c r="J66" s="39"/>
      <c r="K66" s="79"/>
      <c r="L66" s="31"/>
    </row>
    <row r="67" spans="2:11" ht="12.75" thickBot="1">
      <c r="B67" s="3"/>
      <c r="C67" s="3"/>
      <c r="D67" s="3"/>
      <c r="E67" s="3"/>
      <c r="F67" s="3"/>
      <c r="G67" s="3"/>
      <c r="H67" s="3"/>
      <c r="I67" s="3"/>
      <c r="J67" s="3"/>
      <c r="K67" s="3"/>
    </row>
    <row r="68" spans="8:11" ht="19.5" customHeight="1" thickBot="1" thickTop="1">
      <c r="H68" s="83" t="s">
        <v>49</v>
      </c>
      <c r="I68" s="84"/>
      <c r="J68" s="85"/>
      <c r="K68" s="29">
        <f>ROUNDUP(K65*100/110,0)</f>
        <v>0</v>
      </c>
    </row>
    <row r="69" spans="1:11" ht="14.25" thickTop="1">
      <c r="A69" s="17"/>
      <c r="B69" s="18" t="s">
        <v>50</v>
      </c>
      <c r="G69" s="2"/>
      <c r="H69" s="2"/>
      <c r="I69" s="2"/>
      <c r="J69" s="2"/>
      <c r="K69" s="2" t="s">
        <v>56</v>
      </c>
    </row>
    <row r="70" spans="1:2" s="18" customFormat="1" ht="13.5">
      <c r="A70" s="22"/>
      <c r="B70" s="18" t="s">
        <v>51</v>
      </c>
    </row>
    <row r="71" spans="1:2" s="18" customFormat="1" ht="13.5">
      <c r="A71" s="22"/>
      <c r="B71" s="18" t="s">
        <v>52</v>
      </c>
    </row>
    <row r="72" spans="1:2" s="18" customFormat="1" ht="13.5">
      <c r="A72" s="22"/>
      <c r="B72" s="18" t="s">
        <v>54</v>
      </c>
    </row>
    <row r="73" spans="1:10" s="18" customFormat="1" ht="13.5">
      <c r="A73" s="20"/>
      <c r="B73" s="18" t="s">
        <v>57</v>
      </c>
      <c r="J73" s="23"/>
    </row>
    <row r="74" spans="1:2" s="18" customFormat="1" ht="13.5">
      <c r="A74" s="20"/>
      <c r="B74" s="18" t="s">
        <v>58</v>
      </c>
    </row>
  </sheetData>
  <sheetProtection/>
  <mergeCells count="224">
    <mergeCell ref="H68:J68"/>
    <mergeCell ref="A3:K3"/>
    <mergeCell ref="E43:E44"/>
    <mergeCell ref="E45:E46"/>
    <mergeCell ref="E47:E48"/>
    <mergeCell ref="E49:E50"/>
    <mergeCell ref="A65:B66"/>
    <mergeCell ref="C65:C66"/>
    <mergeCell ref="D65:D66"/>
    <mergeCell ref="E65:E66"/>
    <mergeCell ref="K65:K66"/>
    <mergeCell ref="L65:L66"/>
    <mergeCell ref="C59:C60"/>
    <mergeCell ref="H65:H66"/>
    <mergeCell ref="D49:D50"/>
    <mergeCell ref="D51:D52"/>
    <mergeCell ref="D53:D54"/>
    <mergeCell ref="F59:F60"/>
    <mergeCell ref="C53:C54"/>
    <mergeCell ref="E63:E64"/>
    <mergeCell ref="E61:E62"/>
    <mergeCell ref="E51:E52"/>
    <mergeCell ref="C55:C56"/>
    <mergeCell ref="C61:C62"/>
    <mergeCell ref="C63:C64"/>
    <mergeCell ref="E55:E56"/>
    <mergeCell ref="E57:E58"/>
    <mergeCell ref="E59:E60"/>
    <mergeCell ref="C57:C58"/>
    <mergeCell ref="D57:D58"/>
    <mergeCell ref="C45:C46"/>
    <mergeCell ref="C47:C48"/>
    <mergeCell ref="C49:C50"/>
    <mergeCell ref="C51:C52"/>
    <mergeCell ref="E53:E54"/>
    <mergeCell ref="F51:F52"/>
    <mergeCell ref="F49:F50"/>
    <mergeCell ref="D59:D60"/>
    <mergeCell ref="F57:F58"/>
    <mergeCell ref="F65:F66"/>
    <mergeCell ref="F53:F54"/>
    <mergeCell ref="F55:F56"/>
    <mergeCell ref="F63:F64"/>
    <mergeCell ref="F61:F62"/>
    <mergeCell ref="D55:D56"/>
    <mergeCell ref="D61:D62"/>
    <mergeCell ref="D63:D64"/>
    <mergeCell ref="D39:D40"/>
    <mergeCell ref="D41:D42"/>
    <mergeCell ref="D43:D44"/>
    <mergeCell ref="D45:D46"/>
    <mergeCell ref="D47:D48"/>
    <mergeCell ref="F45:F46"/>
    <mergeCell ref="F47:F48"/>
    <mergeCell ref="F41:F42"/>
    <mergeCell ref="E39:E40"/>
    <mergeCell ref="F43:F44"/>
    <mergeCell ref="E33:E34"/>
    <mergeCell ref="F33:F34"/>
    <mergeCell ref="E35:E36"/>
    <mergeCell ref="F35:F36"/>
    <mergeCell ref="E41:E42"/>
    <mergeCell ref="E37:E38"/>
    <mergeCell ref="F37:F38"/>
    <mergeCell ref="F39:F40"/>
    <mergeCell ref="E27:E28"/>
    <mergeCell ref="F27:F28"/>
    <mergeCell ref="E29:E30"/>
    <mergeCell ref="F29:F30"/>
    <mergeCell ref="D31:D32"/>
    <mergeCell ref="E31:E32"/>
    <mergeCell ref="F31:F32"/>
    <mergeCell ref="D29:D30"/>
    <mergeCell ref="E21:E22"/>
    <mergeCell ref="F21:F22"/>
    <mergeCell ref="E23:E24"/>
    <mergeCell ref="F23:F24"/>
    <mergeCell ref="D25:D26"/>
    <mergeCell ref="E25:E26"/>
    <mergeCell ref="F25:F26"/>
    <mergeCell ref="D23:D24"/>
    <mergeCell ref="E17:E18"/>
    <mergeCell ref="F17:F18"/>
    <mergeCell ref="D19:D20"/>
    <mergeCell ref="E19:E20"/>
    <mergeCell ref="F19:F20"/>
    <mergeCell ref="D17:D18"/>
    <mergeCell ref="E11:E12"/>
    <mergeCell ref="F11:F12"/>
    <mergeCell ref="F13:F14"/>
    <mergeCell ref="E13:E14"/>
    <mergeCell ref="D13:D14"/>
    <mergeCell ref="D15:D16"/>
    <mergeCell ref="E15:E16"/>
    <mergeCell ref="D11:D12"/>
    <mergeCell ref="F15:F16"/>
    <mergeCell ref="D35:D36"/>
    <mergeCell ref="C43:C44"/>
    <mergeCell ref="D21:D22"/>
    <mergeCell ref="D27:D28"/>
    <mergeCell ref="D33:D34"/>
    <mergeCell ref="D37:D38"/>
    <mergeCell ref="C27:C28"/>
    <mergeCell ref="C29:C30"/>
    <mergeCell ref="C31:C32"/>
    <mergeCell ref="C33:C34"/>
    <mergeCell ref="A63:A64"/>
    <mergeCell ref="B63:B64"/>
    <mergeCell ref="A61:A62"/>
    <mergeCell ref="B61:B62"/>
    <mergeCell ref="A55:A56"/>
    <mergeCell ref="B55:B56"/>
    <mergeCell ref="A59:A60"/>
    <mergeCell ref="B59:B60"/>
    <mergeCell ref="C35:C36"/>
    <mergeCell ref="C37:C38"/>
    <mergeCell ref="C39:C40"/>
    <mergeCell ref="C41:C42"/>
    <mergeCell ref="A57:A58"/>
    <mergeCell ref="B57:B58"/>
    <mergeCell ref="B49:B50"/>
    <mergeCell ref="A39:A40"/>
    <mergeCell ref="B39:B40"/>
    <mergeCell ref="A41:A42"/>
    <mergeCell ref="A51:A52"/>
    <mergeCell ref="B51:B52"/>
    <mergeCell ref="A53:A54"/>
    <mergeCell ref="B53:B54"/>
    <mergeCell ref="A45:A46"/>
    <mergeCell ref="B45:B46"/>
    <mergeCell ref="A47:A48"/>
    <mergeCell ref="B47:B48"/>
    <mergeCell ref="A49:A50"/>
    <mergeCell ref="B41:B42"/>
    <mergeCell ref="A43:A44"/>
    <mergeCell ref="B43:B44"/>
    <mergeCell ref="A33:A34"/>
    <mergeCell ref="B33:B34"/>
    <mergeCell ref="A35:A36"/>
    <mergeCell ref="B35:B36"/>
    <mergeCell ref="A37:A38"/>
    <mergeCell ref="B37:B38"/>
    <mergeCell ref="A27:A28"/>
    <mergeCell ref="B27:B28"/>
    <mergeCell ref="A29:A30"/>
    <mergeCell ref="B29:B30"/>
    <mergeCell ref="A31:A32"/>
    <mergeCell ref="B31:B32"/>
    <mergeCell ref="B19:B20"/>
    <mergeCell ref="A21:A22"/>
    <mergeCell ref="B21:B22"/>
    <mergeCell ref="A23:A24"/>
    <mergeCell ref="B23:B24"/>
    <mergeCell ref="A25:A26"/>
    <mergeCell ref="B25:B26"/>
    <mergeCell ref="C23:C24"/>
    <mergeCell ref="C25:C26"/>
    <mergeCell ref="B11:B12"/>
    <mergeCell ref="A11:A12"/>
    <mergeCell ref="B13:B14"/>
    <mergeCell ref="A13:A14"/>
    <mergeCell ref="A15:A16"/>
    <mergeCell ref="B15:B16"/>
    <mergeCell ref="C11:C12"/>
    <mergeCell ref="C13:C14"/>
    <mergeCell ref="C21:C22"/>
    <mergeCell ref="K7:K8"/>
    <mergeCell ref="A9:A10"/>
    <mergeCell ref="B9:B10"/>
    <mergeCell ref="C9:C10"/>
    <mergeCell ref="D9:D10"/>
    <mergeCell ref="E9:E10"/>
    <mergeCell ref="A17:A18"/>
    <mergeCell ref="B17:B18"/>
    <mergeCell ref="A19:A20"/>
    <mergeCell ref="K4:K5"/>
    <mergeCell ref="G4:J4"/>
    <mergeCell ref="F9:F10"/>
    <mergeCell ref="A7:A8"/>
    <mergeCell ref="B7:B8"/>
    <mergeCell ref="C7:C8"/>
    <mergeCell ref="D7:D8"/>
    <mergeCell ref="E7:E8"/>
    <mergeCell ref="F7:F8"/>
    <mergeCell ref="K9:K10"/>
    <mergeCell ref="I65:I66"/>
    <mergeCell ref="J65:J66"/>
    <mergeCell ref="B4:B6"/>
    <mergeCell ref="A4:A6"/>
    <mergeCell ref="C4:F4"/>
    <mergeCell ref="G5:H5"/>
    <mergeCell ref="G6:H6"/>
    <mergeCell ref="C15:C16"/>
    <mergeCell ref="C17:C18"/>
    <mergeCell ref="C19:C20"/>
    <mergeCell ref="K11:K12"/>
    <mergeCell ref="K13:K14"/>
    <mergeCell ref="K15:K16"/>
    <mergeCell ref="K17:K18"/>
    <mergeCell ref="K19:K20"/>
    <mergeCell ref="K21:K22"/>
    <mergeCell ref="K23:K24"/>
    <mergeCell ref="K25:K26"/>
    <mergeCell ref="K27:K28"/>
    <mergeCell ref="K29:K30"/>
    <mergeCell ref="K31:K32"/>
    <mergeCell ref="K33:K34"/>
    <mergeCell ref="K57:K58"/>
    <mergeCell ref="K35:K36"/>
    <mergeCell ref="K37:K38"/>
    <mergeCell ref="K39:K40"/>
    <mergeCell ref="K41:K42"/>
    <mergeCell ref="K43:K44"/>
    <mergeCell ref="K45:K46"/>
    <mergeCell ref="L11:L12"/>
    <mergeCell ref="C1:J1"/>
    <mergeCell ref="K59:K60"/>
    <mergeCell ref="K61:K62"/>
    <mergeCell ref="K63:K64"/>
    <mergeCell ref="K47:K48"/>
    <mergeCell ref="K49:K50"/>
    <mergeCell ref="K51:K52"/>
    <mergeCell ref="K53:K54"/>
    <mergeCell ref="K55:K56"/>
  </mergeCells>
  <printOptions/>
  <pageMargins left="0.7086614173228347" right="0" top="0.35433070866141736" bottom="0.15748031496062992" header="0.11811023622047245" footer="0.11811023622047245"/>
  <pageSetup fitToHeight="1" fitToWidth="1" horizontalDpi="300" verticalDpi="3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内野　陽子</dc:creator>
  <cp:keywords/>
  <dc:description/>
  <cp:lastModifiedBy>甲斐　葵</cp:lastModifiedBy>
  <cp:lastPrinted>2021-05-24T00:41:51Z</cp:lastPrinted>
  <dcterms:created xsi:type="dcterms:W3CDTF">1997-01-08T22:48:59Z</dcterms:created>
  <dcterms:modified xsi:type="dcterms:W3CDTF">2022-05-02T05:02:07Z</dcterms:modified>
  <cp:category/>
  <cp:version/>
  <cp:contentType/>
  <cp:contentStatus/>
</cp:coreProperties>
</file>