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30" activeTab="0"/>
  </bookViews>
  <sheets>
    <sheet name="生涯学習外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<sst xmlns="http://schemas.openxmlformats.org/spreadsheetml/2006/main" count="91" uniqueCount="55">
  <si>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夏季</t>
  </si>
  <si>
    <t>その他季</t>
  </si>
  <si>
    <t>施設名</t>
  </si>
  <si>
    <t>No.</t>
  </si>
  <si>
    <t>予定契約電力
（ｋＷ）</t>
  </si>
  <si>
    <t>基本料金</t>
  </si>
  <si>
    <t>力率
（％）</t>
  </si>
  <si>
    <t>a</t>
  </si>
  <si>
    <t>b</t>
  </si>
  <si>
    <t>c</t>
  </si>
  <si>
    <t>d=a×b((185-c)/100)×12</t>
  </si>
  <si>
    <t>予定電力量
（ｋWh）</t>
  </si>
  <si>
    <t>e</t>
  </si>
  <si>
    <t>ｆ</t>
  </si>
  <si>
    <t>ｇ＝e×ｆ</t>
  </si>
  <si>
    <t>ｈ＝ｄ＋ｇ</t>
  </si>
  <si>
    <r>
      <t xml:space="preserve">基本料金
(円）
</t>
    </r>
    <r>
      <rPr>
        <sz val="8"/>
        <rFont val="ＭＳ Ｐゴシック"/>
        <family val="3"/>
      </rPr>
      <t>※小数点以下第3位切捨て</t>
    </r>
  </si>
  <si>
    <r>
      <t xml:space="preserve">単価
（円/kWh）
</t>
    </r>
    <r>
      <rPr>
        <sz val="8"/>
        <rFont val="ＭＳ Ｐゴシック"/>
        <family val="3"/>
      </rPr>
      <t>※小数点以下第2位まで記入</t>
    </r>
  </si>
  <si>
    <r>
      <t xml:space="preserve">単価(税込）
（円/kW)
</t>
    </r>
    <r>
      <rPr>
        <sz val="8"/>
        <rFont val="ＭＳ Ｐゴシック"/>
        <family val="3"/>
      </rPr>
      <t>※小数点以下第2位まで記入</t>
    </r>
  </si>
  <si>
    <t>生涯学習支援センター等複合施設</t>
  </si>
  <si>
    <t>中央地区公民館</t>
  </si>
  <si>
    <t>三川地区公民館</t>
  </si>
  <si>
    <t>勝立地区公民館</t>
  </si>
  <si>
    <t>吉野地区公民館</t>
  </si>
  <si>
    <t>三池地区公民館</t>
  </si>
  <si>
    <t>手鎌地区公民館</t>
  </si>
  <si>
    <t>駛馬地区公民館</t>
  </si>
  <si>
    <t>緑地運動公園</t>
  </si>
  <si>
    <t>石炭産業科学館</t>
  </si>
  <si>
    <t>リサイクルプラザ</t>
  </si>
  <si>
    <t>葬斎場</t>
  </si>
  <si>
    <t>労働福祉会館</t>
  </si>
  <si>
    <t>高齢者生きがい創造センター</t>
  </si>
  <si>
    <t>消防本部庁舎</t>
  </si>
  <si>
    <t>合計</t>
  </si>
  <si>
    <t>入札書記載金額（円）　　①×100/110</t>
  </si>
  <si>
    <t>電力量料金</t>
  </si>
  <si>
    <r>
      <t xml:space="preserve">電力量料金
(円）
</t>
    </r>
    <r>
      <rPr>
        <sz val="8"/>
        <rFont val="ＭＳ Ｐゴシック"/>
        <family val="3"/>
      </rPr>
      <t>※小数点以下第3位切捨て</t>
    </r>
  </si>
  <si>
    <t>※小数点以下切り上げ</t>
  </si>
  <si>
    <t>（留意事項）</t>
  </si>
  <si>
    <t>1　７月１日から９月３０日までの期間を「夏季」とし、その他の期間を「その他季」とする。</t>
  </si>
  <si>
    <t>２　入札金額算定においては、力率は100％とする。</t>
  </si>
  <si>
    <t>３　基本料金単価（b欄）及び電力量料金単価（f欄）は、小数点以下第２位まで記入する。</t>
  </si>
  <si>
    <t>４　入札書記載金額は、消費税相当額抜きの金額（円未満の端数処理は切り上げ）を記入する。</t>
  </si>
  <si>
    <t>５　燃料費調整額、再生可能エネルギー電気の調達に関する特別措置法に基づく賦課金は考慮しないこと。</t>
  </si>
  <si>
    <t>①</t>
  </si>
  <si>
    <t>会社名（　　　　　　　　　　　　　　　　　　　　）</t>
  </si>
  <si>
    <r>
      <rPr>
        <sz val="11"/>
        <rFont val="ＭＳ Ｐゴシック"/>
        <family val="3"/>
      </rPr>
      <t>総計</t>
    </r>
    <r>
      <rPr>
        <sz val="10"/>
        <rFont val="ＭＳ Ｐゴシック"/>
        <family val="3"/>
      </rPr>
      <t xml:space="preserve">
(円）
</t>
    </r>
    <r>
      <rPr>
        <sz val="8"/>
        <rFont val="ＭＳ Ｐゴシック"/>
        <family val="3"/>
      </rPr>
      <t>※小数点以下切捨て</t>
    </r>
  </si>
  <si>
    <t>電気料金総額内訳書</t>
  </si>
  <si>
    <t>保健センター</t>
  </si>
  <si>
    <t>清里総合ポンプ場</t>
  </si>
  <si>
    <t>水源センター</t>
  </si>
  <si>
    <t>様式第７－２号</t>
  </si>
  <si>
    <t>件名　　大牟田市生涯学習支援センター等複合施設外１８施設で使用する電力</t>
  </si>
  <si>
    <t>第１第２清掃事務所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</si>
</sst>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kW&quot;"/>
    <numFmt numFmtId="177" formatCode="#,##0&quot; 円/kW&quot;"/>
    <numFmt numFmtId="178" formatCode="#,##0&quot; 円/kWh&quot;"/>
    <numFmt numFmtId="179" formatCode="#,##0.0&quot; 円/kWh&quot;"/>
    <numFmt numFmtId="180" formatCode="#,##0.00&quot; 円/kWh&quot;"/>
    <numFmt numFmtId="181" formatCode="#,##0.0&quot; 円/kW&quot;"/>
    <numFmt numFmtId="182" formatCode="#,##0.00&quot; 円/kW&quot;"/>
    <numFmt numFmtId="183" formatCode="#,##0.00_ "/>
    <numFmt numFmtId="184" formatCode="#,##0_ "/>
    <numFmt numFmtId="185" formatCode="#,##0_);[Red]\(#,##0\)"/>
    <numFmt numFmtId="186" formatCode="#,##0.00_);[Red]\(#,##0.00\)"/>
    <numFmt numFmtId="18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DA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82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4" fontId="0" fillId="0" borderId="22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4" fontId="0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3" fontId="0" fillId="33" borderId="22" xfId="0" applyNumberFormat="1" applyFont="1" applyFill="1" applyBorder="1" applyAlignment="1">
      <alignment vertical="center"/>
    </xf>
    <xf numFmtId="183" fontId="0" fillId="33" borderId="25" xfId="0" applyNumberFormat="1" applyFont="1" applyFill="1" applyBorder="1" applyAlignment="1">
      <alignment vertical="center"/>
    </xf>
    <xf numFmtId="185" fontId="6" fillId="33" borderId="26" xfId="48" applyNumberFormat="1" applyFont="1" applyFill="1" applyBorder="1" applyAlignment="1">
      <alignment vertical="center"/>
    </xf>
    <xf numFmtId="183" fontId="0" fillId="33" borderId="25" xfId="0" applyNumberFormat="1" applyFont="1" applyFill="1" applyBorder="1" applyAlignment="1">
      <alignment vertical="center"/>
    </xf>
    <xf numFmtId="184" fontId="0" fillId="0" borderId="25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85" fontId="0" fillId="0" borderId="31" xfId="0" applyNumberFormat="1" applyFont="1" applyFill="1" applyBorder="1" applyAlignment="1">
      <alignment horizontal="right" vertical="center"/>
    </xf>
    <xf numFmtId="185" fontId="0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85" fontId="0" fillId="0" borderId="44" xfId="0" applyNumberFormat="1" applyFont="1" applyFill="1" applyBorder="1" applyAlignment="1">
      <alignment vertical="center"/>
    </xf>
    <xf numFmtId="185" fontId="0" fillId="0" borderId="45" xfId="0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0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85" fontId="0" fillId="0" borderId="50" xfId="0" applyNumberFormat="1" applyFont="1" applyFill="1" applyBorder="1" applyAlignment="1">
      <alignment vertical="center"/>
    </xf>
    <xf numFmtId="185" fontId="0" fillId="0" borderId="22" xfId="0" applyNumberFormat="1" applyFont="1" applyBorder="1" applyAlignment="1">
      <alignment vertical="center"/>
    </xf>
    <xf numFmtId="183" fontId="0" fillId="33" borderId="25" xfId="0" applyNumberFormat="1" applyFont="1" applyFill="1" applyBorder="1" applyAlignment="1">
      <alignment vertical="center"/>
    </xf>
    <xf numFmtId="185" fontId="0" fillId="0" borderId="31" xfId="0" applyNumberFormat="1" applyFont="1" applyBorder="1" applyAlignment="1">
      <alignment vertical="center"/>
    </xf>
    <xf numFmtId="185" fontId="0" fillId="0" borderId="32" xfId="0" applyNumberFormat="1" applyFont="1" applyBorder="1" applyAlignment="1">
      <alignment vertical="center"/>
    </xf>
    <xf numFmtId="185" fontId="0" fillId="0" borderId="2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6" fontId="0" fillId="0" borderId="51" xfId="0" applyNumberFormat="1" applyFont="1" applyFill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83" fontId="0" fillId="33" borderId="54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horizontal="center" vertical="center"/>
    </xf>
    <xf numFmtId="183" fontId="0" fillId="0" borderId="55" xfId="0" applyNumberFormat="1" applyFont="1" applyBorder="1" applyAlignment="1">
      <alignment vertical="center"/>
    </xf>
    <xf numFmtId="183" fontId="0" fillId="0" borderId="56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183" fontId="0" fillId="0" borderId="55" xfId="0" applyNumberFormat="1" applyFont="1" applyBorder="1" applyAlignment="1">
      <alignment horizontal="right" vertical="center"/>
    </xf>
    <xf numFmtId="183" fontId="0" fillId="0" borderId="56" xfId="0" applyNumberFormat="1" applyFont="1" applyBorder="1" applyAlignment="1">
      <alignment horizontal="right" vertical="center"/>
    </xf>
    <xf numFmtId="185" fontId="0" fillId="0" borderId="44" xfId="0" applyNumberFormat="1" applyFont="1" applyBorder="1" applyAlignment="1">
      <alignment vertical="center"/>
    </xf>
    <xf numFmtId="184" fontId="6" fillId="33" borderId="57" xfId="0" applyNumberFormat="1" applyFont="1" applyFill="1" applyBorder="1" applyAlignment="1">
      <alignment vertical="center"/>
    </xf>
    <xf numFmtId="184" fontId="6" fillId="33" borderId="58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185" fontId="0" fillId="0" borderId="59" xfId="0" applyNumberFormat="1" applyFont="1" applyFill="1" applyBorder="1" applyAlignment="1">
      <alignment vertical="center"/>
    </xf>
    <xf numFmtId="185" fontId="0" fillId="0" borderId="60" xfId="0" applyNumberFormat="1" applyFont="1" applyBorder="1" applyAlignment="1">
      <alignment vertical="center"/>
    </xf>
    <xf numFmtId="185" fontId="0" fillId="0" borderId="24" xfId="0" applyNumberFormat="1" applyFont="1" applyBorder="1" applyAlignment="1">
      <alignment vertical="center"/>
    </xf>
    <xf numFmtId="185" fontId="0" fillId="0" borderId="5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54"/>
  <sheetViews>
    <sheetView tabSelected="1" view="pageBreakPreview" zoomScale="90" zoomScaleSheetLayoutView="90" workbookViewId="0" topLeftCell="A16">
      <selection activeCell="B29" sqref="B29:B30"/>
    </sheetView>
  </sheetViews>
  <sheetFormatPr defaultColWidth="9.00390625" defaultRowHeight="13.5"/>
  <cols>
    <col min="1" max="1" width="3.00390625" style="2" customWidth="1"/>
    <col min="2" max="2" width="16.50390625" style="1" customWidth="1"/>
    <col min="3" max="3" width="8.00390625" style="1" customWidth="1"/>
    <col min="4" max="4" width="12.625" style="1" customWidth="1"/>
    <col min="5" max="5" width="6.625" style="1" customWidth="1"/>
    <col min="6" max="6" width="20.00390625" style="1" customWidth="1"/>
    <col min="7" max="7" width="7.875" style="1" bestFit="1" customWidth="1"/>
    <col min="8" max="8" width="9.75390625" style="1" customWidth="1"/>
    <col min="9" max="9" width="10.75390625" style="1" customWidth="1"/>
    <col min="10" max="10" width="17.375" style="1" customWidth="1"/>
    <col min="11" max="11" width="17.75390625" style="1" customWidth="1"/>
    <col min="12" max="12" width="4.25390625" style="1" customWidth="1"/>
    <col min="13" max="13" width="13.125" style="1" customWidth="1"/>
    <col min="14" max="16384" width="9.00390625" style="1" customWidth="1"/>
  </cols>
  <sheetData>
    <row r="1" spans="1:10" ht="24">
      <c r="A1" s="20" t="s">
        <v>52</v>
      </c>
      <c r="C1" s="89" t="s">
        <v>48</v>
      </c>
      <c r="D1" s="89"/>
      <c r="E1" s="89"/>
      <c r="F1" s="89"/>
      <c r="G1" s="89"/>
      <c r="H1" s="89"/>
      <c r="I1" s="89"/>
      <c r="J1" s="89"/>
    </row>
    <row r="2" spans="1:11" ht="18.75" customHeight="1">
      <c r="A2" s="4"/>
      <c r="B2" s="19" t="s">
        <v>53</v>
      </c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90" t="s">
        <v>46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18"/>
    </row>
    <row r="4" spans="1:11" ht="18" customHeight="1">
      <c r="A4" s="72" t="s">
        <v>3</v>
      </c>
      <c r="B4" s="69" t="s">
        <v>2</v>
      </c>
      <c r="C4" s="75" t="s">
        <v>5</v>
      </c>
      <c r="D4" s="76"/>
      <c r="E4" s="76"/>
      <c r="F4" s="77"/>
      <c r="G4" s="43" t="s">
        <v>36</v>
      </c>
      <c r="H4" s="44"/>
      <c r="I4" s="44"/>
      <c r="J4" s="45"/>
      <c r="K4" s="41" t="s">
        <v>47</v>
      </c>
    </row>
    <row r="5" spans="1:11" ht="44.25" customHeight="1">
      <c r="A5" s="73"/>
      <c r="B5" s="70"/>
      <c r="C5" s="5" t="s">
        <v>4</v>
      </c>
      <c r="D5" s="6" t="s">
        <v>18</v>
      </c>
      <c r="E5" s="6" t="s">
        <v>6</v>
      </c>
      <c r="F5" s="7" t="s">
        <v>16</v>
      </c>
      <c r="G5" s="37" t="s">
        <v>11</v>
      </c>
      <c r="H5" s="38"/>
      <c r="I5" s="6" t="s">
        <v>17</v>
      </c>
      <c r="J5" s="7" t="s">
        <v>37</v>
      </c>
      <c r="K5" s="42"/>
    </row>
    <row r="6" spans="1:11" ht="16.5" customHeight="1" thickBot="1">
      <c r="A6" s="74"/>
      <c r="B6" s="71"/>
      <c r="C6" s="10" t="s">
        <v>7</v>
      </c>
      <c r="D6" s="13" t="s">
        <v>8</v>
      </c>
      <c r="E6" s="10" t="s">
        <v>9</v>
      </c>
      <c r="F6" s="11" t="s">
        <v>10</v>
      </c>
      <c r="G6" s="39" t="s">
        <v>12</v>
      </c>
      <c r="H6" s="40"/>
      <c r="I6" s="10" t="s">
        <v>13</v>
      </c>
      <c r="J6" s="11" t="s">
        <v>14</v>
      </c>
      <c r="K6" s="12" t="s">
        <v>15</v>
      </c>
    </row>
    <row r="7" spans="1:11" ht="19.5" customHeight="1">
      <c r="A7" s="73">
        <v>1</v>
      </c>
      <c r="B7" s="78" t="s">
        <v>19</v>
      </c>
      <c r="C7" s="64">
        <v>61</v>
      </c>
      <c r="D7" s="79"/>
      <c r="E7" s="80">
        <v>100</v>
      </c>
      <c r="F7" s="67">
        <f>12*ROUNDDOWN(C7*D7*((185-E7)/100),2)</f>
        <v>0</v>
      </c>
      <c r="G7" s="9" t="s">
        <v>0</v>
      </c>
      <c r="H7" s="21">
        <v>24300</v>
      </c>
      <c r="I7" s="25"/>
      <c r="J7" s="22">
        <f>ROUNDDOWN(H7*I7,2)</f>
        <v>0</v>
      </c>
      <c r="K7" s="48">
        <f>ROUNDDOWN(F7+J7+J8,0)</f>
        <v>0</v>
      </c>
    </row>
    <row r="8" spans="1:11" ht="19.5" customHeight="1">
      <c r="A8" s="55"/>
      <c r="B8" s="57"/>
      <c r="C8" s="60"/>
      <c r="D8" s="61"/>
      <c r="E8" s="66"/>
      <c r="F8" s="68"/>
      <c r="G8" s="8" t="s">
        <v>1</v>
      </c>
      <c r="H8" s="21">
        <v>70900</v>
      </c>
      <c r="I8" s="26"/>
      <c r="J8" s="22">
        <f aca="true" t="shared" si="0" ref="J8:J39">ROUNDDOWN(H8*I8,2)</f>
        <v>0</v>
      </c>
      <c r="K8" s="49"/>
    </row>
    <row r="9" spans="1:11" ht="19.5" customHeight="1">
      <c r="A9" s="54">
        <v>2</v>
      </c>
      <c r="B9" s="56" t="s">
        <v>20</v>
      </c>
      <c r="C9" s="64">
        <v>64</v>
      </c>
      <c r="D9" s="61"/>
      <c r="E9" s="65">
        <v>100</v>
      </c>
      <c r="F9" s="67">
        <f>12*ROUNDDOWN(C9*D9*((185-E9)/100),2)</f>
        <v>0</v>
      </c>
      <c r="G9" s="8" t="s">
        <v>0</v>
      </c>
      <c r="H9" s="21">
        <v>24700</v>
      </c>
      <c r="I9" s="26"/>
      <c r="J9" s="22">
        <f t="shared" si="0"/>
        <v>0</v>
      </c>
      <c r="K9" s="48">
        <f>ROUNDDOWN(F9+J9+J10,0)</f>
        <v>0</v>
      </c>
    </row>
    <row r="10" spans="1:11" ht="19.5" customHeight="1">
      <c r="A10" s="55"/>
      <c r="B10" s="57"/>
      <c r="C10" s="60"/>
      <c r="D10" s="61"/>
      <c r="E10" s="66"/>
      <c r="F10" s="68"/>
      <c r="G10" s="8" t="s">
        <v>1</v>
      </c>
      <c r="H10" s="21">
        <v>51500</v>
      </c>
      <c r="I10" s="26"/>
      <c r="J10" s="22">
        <f t="shared" si="0"/>
        <v>0</v>
      </c>
      <c r="K10" s="49"/>
    </row>
    <row r="11" spans="1:12" ht="19.5" customHeight="1">
      <c r="A11" s="54">
        <v>3</v>
      </c>
      <c r="B11" s="56" t="s">
        <v>21</v>
      </c>
      <c r="C11" s="64">
        <v>55</v>
      </c>
      <c r="D11" s="61"/>
      <c r="E11" s="65">
        <v>100</v>
      </c>
      <c r="F11" s="67">
        <f>12*ROUNDDOWN(C11*D11*((185-E11)/100),2)</f>
        <v>0</v>
      </c>
      <c r="G11" s="8" t="s">
        <v>0</v>
      </c>
      <c r="H11" s="21">
        <v>26400</v>
      </c>
      <c r="I11" s="26"/>
      <c r="J11" s="22">
        <f t="shared" si="0"/>
        <v>0</v>
      </c>
      <c r="K11" s="48">
        <f>ROUNDDOWN(F11+J11+J12,0)</f>
        <v>0</v>
      </c>
      <c r="L11" s="33"/>
    </row>
    <row r="12" spans="1:12" ht="19.5" customHeight="1">
      <c r="A12" s="55"/>
      <c r="B12" s="57"/>
      <c r="C12" s="60"/>
      <c r="D12" s="61"/>
      <c r="E12" s="66"/>
      <c r="F12" s="68"/>
      <c r="G12" s="8" t="s">
        <v>1</v>
      </c>
      <c r="H12" s="21">
        <v>62900</v>
      </c>
      <c r="I12" s="26"/>
      <c r="J12" s="22">
        <f t="shared" si="0"/>
        <v>0</v>
      </c>
      <c r="K12" s="49"/>
      <c r="L12" s="34"/>
    </row>
    <row r="13" spans="1:12" ht="19.5" customHeight="1">
      <c r="A13" s="54">
        <v>4</v>
      </c>
      <c r="B13" s="56" t="s">
        <v>22</v>
      </c>
      <c r="C13" s="64">
        <v>48</v>
      </c>
      <c r="D13" s="61"/>
      <c r="E13" s="65">
        <v>100</v>
      </c>
      <c r="F13" s="67">
        <f>12*ROUNDDOWN(C13*D13*((185-E13)/100),2)</f>
        <v>0</v>
      </c>
      <c r="G13" s="8" t="s">
        <v>0</v>
      </c>
      <c r="H13" s="21">
        <v>12100</v>
      </c>
      <c r="I13" s="26"/>
      <c r="J13" s="22">
        <f t="shared" si="0"/>
        <v>0</v>
      </c>
      <c r="K13" s="48">
        <f>ROUNDDOWN(F13+J13+J14,0)</f>
        <v>0</v>
      </c>
      <c r="L13" s="3"/>
    </row>
    <row r="14" spans="1:11" ht="19.5" customHeight="1">
      <c r="A14" s="55"/>
      <c r="B14" s="57"/>
      <c r="C14" s="60"/>
      <c r="D14" s="61"/>
      <c r="E14" s="66"/>
      <c r="F14" s="68"/>
      <c r="G14" s="8" t="s">
        <v>1</v>
      </c>
      <c r="H14" s="21">
        <v>30500</v>
      </c>
      <c r="I14" s="26"/>
      <c r="J14" s="22">
        <f t="shared" si="0"/>
        <v>0</v>
      </c>
      <c r="K14" s="49"/>
    </row>
    <row r="15" spans="1:11" ht="19.5" customHeight="1">
      <c r="A15" s="54">
        <v>5</v>
      </c>
      <c r="B15" s="56" t="s">
        <v>23</v>
      </c>
      <c r="C15" s="64">
        <v>51</v>
      </c>
      <c r="D15" s="61"/>
      <c r="E15" s="65">
        <v>100</v>
      </c>
      <c r="F15" s="67">
        <f>12*ROUNDDOWN(C15*D15*((185-E15)/100),2)</f>
        <v>0</v>
      </c>
      <c r="G15" s="8" t="s">
        <v>0</v>
      </c>
      <c r="H15" s="21">
        <v>14400</v>
      </c>
      <c r="I15" s="26"/>
      <c r="J15" s="22">
        <f t="shared" si="0"/>
        <v>0</v>
      </c>
      <c r="K15" s="48">
        <f>ROUNDDOWN(F15+J15+J16,0)</f>
        <v>0</v>
      </c>
    </row>
    <row r="16" spans="1:11" ht="19.5" customHeight="1">
      <c r="A16" s="55"/>
      <c r="B16" s="57"/>
      <c r="C16" s="60"/>
      <c r="D16" s="61"/>
      <c r="E16" s="66"/>
      <c r="F16" s="68"/>
      <c r="G16" s="8" t="s">
        <v>1</v>
      </c>
      <c r="H16" s="21">
        <v>36700</v>
      </c>
      <c r="I16" s="26"/>
      <c r="J16" s="22">
        <f t="shared" si="0"/>
        <v>0</v>
      </c>
      <c r="K16" s="49"/>
    </row>
    <row r="17" spans="1:11" ht="19.5" customHeight="1">
      <c r="A17" s="54">
        <v>6</v>
      </c>
      <c r="B17" s="56" t="s">
        <v>24</v>
      </c>
      <c r="C17" s="64">
        <v>52</v>
      </c>
      <c r="D17" s="61"/>
      <c r="E17" s="65">
        <v>100</v>
      </c>
      <c r="F17" s="67">
        <f>12*ROUNDDOWN(C17*D17*((185-E17)/100),2)</f>
        <v>0</v>
      </c>
      <c r="G17" s="8" t="s">
        <v>0</v>
      </c>
      <c r="H17" s="21">
        <v>15300</v>
      </c>
      <c r="I17" s="26"/>
      <c r="J17" s="22">
        <f t="shared" si="0"/>
        <v>0</v>
      </c>
      <c r="K17" s="48">
        <f>ROUNDDOWN(F17+J17+J18,0)</f>
        <v>0</v>
      </c>
    </row>
    <row r="18" spans="1:11" ht="19.5" customHeight="1">
      <c r="A18" s="55"/>
      <c r="B18" s="57"/>
      <c r="C18" s="60"/>
      <c r="D18" s="61"/>
      <c r="E18" s="66"/>
      <c r="F18" s="68"/>
      <c r="G18" s="8" t="s">
        <v>1</v>
      </c>
      <c r="H18" s="21">
        <v>40000</v>
      </c>
      <c r="I18" s="26"/>
      <c r="J18" s="22">
        <f t="shared" si="0"/>
        <v>0</v>
      </c>
      <c r="K18" s="49"/>
    </row>
    <row r="19" spans="1:11" ht="19.5" customHeight="1">
      <c r="A19" s="54">
        <v>7</v>
      </c>
      <c r="B19" s="56" t="s">
        <v>25</v>
      </c>
      <c r="C19" s="64">
        <v>61</v>
      </c>
      <c r="D19" s="61"/>
      <c r="E19" s="65">
        <v>100</v>
      </c>
      <c r="F19" s="67">
        <f>12*ROUNDDOWN(C19*D19*((185-E19)/100),2)</f>
        <v>0</v>
      </c>
      <c r="G19" s="8" t="s">
        <v>0</v>
      </c>
      <c r="H19" s="21">
        <v>16000</v>
      </c>
      <c r="I19" s="26"/>
      <c r="J19" s="22">
        <f t="shared" si="0"/>
        <v>0</v>
      </c>
      <c r="K19" s="48">
        <f>ROUNDDOWN(F19+J19+J20,0)</f>
        <v>0</v>
      </c>
    </row>
    <row r="20" spans="1:11" ht="19.5" customHeight="1">
      <c r="A20" s="55"/>
      <c r="B20" s="57"/>
      <c r="C20" s="60"/>
      <c r="D20" s="61"/>
      <c r="E20" s="66"/>
      <c r="F20" s="68"/>
      <c r="G20" s="8" t="s">
        <v>1</v>
      </c>
      <c r="H20" s="21">
        <v>43100</v>
      </c>
      <c r="I20" s="26"/>
      <c r="J20" s="22">
        <f t="shared" si="0"/>
        <v>0</v>
      </c>
      <c r="K20" s="49"/>
    </row>
    <row r="21" spans="1:11" ht="19.5" customHeight="1">
      <c r="A21" s="54">
        <v>8</v>
      </c>
      <c r="B21" s="56" t="s">
        <v>26</v>
      </c>
      <c r="C21" s="64">
        <v>56</v>
      </c>
      <c r="D21" s="61"/>
      <c r="E21" s="65">
        <v>100</v>
      </c>
      <c r="F21" s="67">
        <f>12*ROUNDDOWN(C21*D21*((185-E21)/100),2)</f>
        <v>0</v>
      </c>
      <c r="G21" s="8" t="s">
        <v>0</v>
      </c>
      <c r="H21" s="21">
        <v>16700</v>
      </c>
      <c r="I21" s="26"/>
      <c r="J21" s="22">
        <f t="shared" si="0"/>
        <v>0</v>
      </c>
      <c r="K21" s="48">
        <f>ROUNDDOWN(F21+J21+J22,0)</f>
        <v>0</v>
      </c>
    </row>
    <row r="22" spans="1:11" ht="19.5" customHeight="1">
      <c r="A22" s="55"/>
      <c r="B22" s="57"/>
      <c r="C22" s="60"/>
      <c r="D22" s="61"/>
      <c r="E22" s="66"/>
      <c r="F22" s="68"/>
      <c r="G22" s="8" t="s">
        <v>1</v>
      </c>
      <c r="H22" s="21">
        <v>45400</v>
      </c>
      <c r="I22" s="26"/>
      <c r="J22" s="22">
        <f t="shared" si="0"/>
        <v>0</v>
      </c>
      <c r="K22" s="49"/>
    </row>
    <row r="23" spans="1:11" ht="19.5" customHeight="1">
      <c r="A23" s="54">
        <v>9</v>
      </c>
      <c r="B23" s="56" t="s">
        <v>27</v>
      </c>
      <c r="C23" s="64">
        <v>127</v>
      </c>
      <c r="D23" s="61"/>
      <c r="E23" s="65">
        <v>100</v>
      </c>
      <c r="F23" s="67">
        <f>12*ROUNDDOWN(C23*D23*((185-E23)/100),2)</f>
        <v>0</v>
      </c>
      <c r="G23" s="8" t="s">
        <v>0</v>
      </c>
      <c r="H23" s="21">
        <v>8500</v>
      </c>
      <c r="I23" s="26"/>
      <c r="J23" s="22">
        <f t="shared" si="0"/>
        <v>0</v>
      </c>
      <c r="K23" s="48">
        <f>ROUNDDOWN(F23+J23+J24,0)</f>
        <v>0</v>
      </c>
    </row>
    <row r="24" spans="1:11" ht="19.5" customHeight="1">
      <c r="A24" s="55"/>
      <c r="B24" s="57"/>
      <c r="C24" s="60"/>
      <c r="D24" s="61"/>
      <c r="E24" s="66"/>
      <c r="F24" s="68"/>
      <c r="G24" s="8" t="s">
        <v>1</v>
      </c>
      <c r="H24" s="21">
        <v>40500</v>
      </c>
      <c r="I24" s="26"/>
      <c r="J24" s="22">
        <f t="shared" si="0"/>
        <v>0</v>
      </c>
      <c r="K24" s="49"/>
    </row>
    <row r="25" spans="1:11" ht="19.5" customHeight="1">
      <c r="A25" s="54">
        <v>10</v>
      </c>
      <c r="B25" s="56" t="s">
        <v>28</v>
      </c>
      <c r="C25" s="64">
        <v>142</v>
      </c>
      <c r="D25" s="61"/>
      <c r="E25" s="65">
        <v>100</v>
      </c>
      <c r="F25" s="67">
        <f>12*ROUNDDOWN(C25*D25*((185-E25)/100),2)</f>
        <v>0</v>
      </c>
      <c r="G25" s="8" t="s">
        <v>0</v>
      </c>
      <c r="H25" s="21">
        <v>46200</v>
      </c>
      <c r="I25" s="26"/>
      <c r="J25" s="22">
        <f t="shared" si="0"/>
        <v>0</v>
      </c>
      <c r="K25" s="48">
        <f>ROUNDDOWN(F25+J25+J26,0)</f>
        <v>0</v>
      </c>
    </row>
    <row r="26" spans="1:11" ht="19.5" customHeight="1">
      <c r="A26" s="55"/>
      <c r="B26" s="57"/>
      <c r="C26" s="60"/>
      <c r="D26" s="61"/>
      <c r="E26" s="66"/>
      <c r="F26" s="68"/>
      <c r="G26" s="8" t="s">
        <v>1</v>
      </c>
      <c r="H26" s="21">
        <v>117700</v>
      </c>
      <c r="I26" s="26"/>
      <c r="J26" s="22">
        <f t="shared" si="0"/>
        <v>0</v>
      </c>
      <c r="K26" s="49"/>
    </row>
    <row r="27" spans="1:11" ht="19.5" customHeight="1">
      <c r="A27" s="54">
        <v>11</v>
      </c>
      <c r="B27" s="56" t="s">
        <v>54</v>
      </c>
      <c r="C27" s="64">
        <v>37</v>
      </c>
      <c r="D27" s="61"/>
      <c r="E27" s="65">
        <v>100</v>
      </c>
      <c r="F27" s="67">
        <f>12*ROUNDDOWN(C27*D27*((185-E27)/100),2)</f>
        <v>0</v>
      </c>
      <c r="G27" s="8" t="s">
        <v>0</v>
      </c>
      <c r="H27" s="21">
        <v>8200</v>
      </c>
      <c r="I27" s="26"/>
      <c r="J27" s="22">
        <f t="shared" si="0"/>
        <v>0</v>
      </c>
      <c r="K27" s="48">
        <f>ROUNDDOWN(F27+J27+J28,0)</f>
        <v>0</v>
      </c>
    </row>
    <row r="28" spans="1:11" ht="19.5" customHeight="1">
      <c r="A28" s="55"/>
      <c r="B28" s="57"/>
      <c r="C28" s="60"/>
      <c r="D28" s="61"/>
      <c r="E28" s="66"/>
      <c r="F28" s="68"/>
      <c r="G28" s="8" t="s">
        <v>1</v>
      </c>
      <c r="H28" s="21">
        <v>17900</v>
      </c>
      <c r="I28" s="26"/>
      <c r="J28" s="22">
        <f t="shared" si="0"/>
        <v>0</v>
      </c>
      <c r="K28" s="49"/>
    </row>
    <row r="29" spans="1:11" ht="19.5" customHeight="1">
      <c r="A29" s="54">
        <v>12</v>
      </c>
      <c r="B29" s="56" t="s">
        <v>29</v>
      </c>
      <c r="C29" s="64">
        <v>245</v>
      </c>
      <c r="D29" s="61"/>
      <c r="E29" s="65">
        <v>100</v>
      </c>
      <c r="F29" s="67">
        <f>12*ROUNDDOWN(C29*D29*((185-E29)/100),2)</f>
        <v>0</v>
      </c>
      <c r="G29" s="8" t="s">
        <v>0</v>
      </c>
      <c r="H29" s="21">
        <v>97500</v>
      </c>
      <c r="I29" s="26"/>
      <c r="J29" s="22">
        <f t="shared" si="0"/>
        <v>0</v>
      </c>
      <c r="K29" s="48">
        <f>ROUNDDOWN(F29+J29+J30,0)</f>
        <v>0</v>
      </c>
    </row>
    <row r="30" spans="1:11" ht="19.5" customHeight="1">
      <c r="A30" s="55"/>
      <c r="B30" s="57"/>
      <c r="C30" s="60"/>
      <c r="D30" s="61"/>
      <c r="E30" s="66"/>
      <c r="F30" s="68"/>
      <c r="G30" s="8" t="s">
        <v>1</v>
      </c>
      <c r="H30" s="21">
        <v>253600</v>
      </c>
      <c r="I30" s="26"/>
      <c r="J30" s="22">
        <f t="shared" si="0"/>
        <v>0</v>
      </c>
      <c r="K30" s="49"/>
    </row>
    <row r="31" spans="1:11" ht="19.5" customHeight="1">
      <c r="A31" s="54">
        <v>13</v>
      </c>
      <c r="B31" s="56" t="s">
        <v>49</v>
      </c>
      <c r="C31" s="64">
        <v>101</v>
      </c>
      <c r="D31" s="61"/>
      <c r="E31" s="65">
        <v>100</v>
      </c>
      <c r="F31" s="67">
        <f>12*ROUNDDOWN(C31*D31*((185-E31)/100),2)</f>
        <v>0</v>
      </c>
      <c r="G31" s="8" t="s">
        <v>0</v>
      </c>
      <c r="H31" s="21">
        <v>33500</v>
      </c>
      <c r="I31" s="26"/>
      <c r="J31" s="22">
        <f t="shared" si="0"/>
        <v>0</v>
      </c>
      <c r="K31" s="48">
        <f>ROUNDDOWN(F31+J31+J32,0)</f>
        <v>0</v>
      </c>
    </row>
    <row r="32" spans="1:11" ht="19.5" customHeight="1">
      <c r="A32" s="55"/>
      <c r="B32" s="57"/>
      <c r="C32" s="60"/>
      <c r="D32" s="61"/>
      <c r="E32" s="66"/>
      <c r="F32" s="68"/>
      <c r="G32" s="8" t="s">
        <v>1</v>
      </c>
      <c r="H32" s="21">
        <v>62300</v>
      </c>
      <c r="I32" s="26"/>
      <c r="J32" s="22">
        <f t="shared" si="0"/>
        <v>0</v>
      </c>
      <c r="K32" s="49"/>
    </row>
    <row r="33" spans="1:11" ht="19.5" customHeight="1">
      <c r="A33" s="54">
        <v>14</v>
      </c>
      <c r="B33" s="56" t="s">
        <v>30</v>
      </c>
      <c r="C33" s="64">
        <v>72</v>
      </c>
      <c r="D33" s="61"/>
      <c r="E33" s="65">
        <v>100</v>
      </c>
      <c r="F33" s="67">
        <f>12*ROUNDDOWN(C33*D33*((185-E33)/100),2)</f>
        <v>0</v>
      </c>
      <c r="G33" s="8" t="s">
        <v>0</v>
      </c>
      <c r="H33" s="21">
        <v>31500</v>
      </c>
      <c r="I33" s="26"/>
      <c r="J33" s="22">
        <f t="shared" si="0"/>
        <v>0</v>
      </c>
      <c r="K33" s="48">
        <f>ROUNDDOWN(F33+J33+J34,0)</f>
        <v>0</v>
      </c>
    </row>
    <row r="34" spans="1:11" ht="19.5" customHeight="1">
      <c r="A34" s="55"/>
      <c r="B34" s="57"/>
      <c r="C34" s="60"/>
      <c r="D34" s="61"/>
      <c r="E34" s="66"/>
      <c r="F34" s="68"/>
      <c r="G34" s="8" t="s">
        <v>1</v>
      </c>
      <c r="H34" s="21">
        <v>67500</v>
      </c>
      <c r="I34" s="26"/>
      <c r="J34" s="22">
        <f t="shared" si="0"/>
        <v>0</v>
      </c>
      <c r="K34" s="49"/>
    </row>
    <row r="35" spans="1:11" ht="19.5" customHeight="1">
      <c r="A35" s="54">
        <v>15</v>
      </c>
      <c r="B35" s="56" t="s">
        <v>31</v>
      </c>
      <c r="C35" s="64">
        <v>64</v>
      </c>
      <c r="D35" s="61"/>
      <c r="E35" s="65">
        <v>100</v>
      </c>
      <c r="F35" s="67">
        <f>12*ROUNDDOWN(C35*D35*((185-E35)/100),2)</f>
        <v>0</v>
      </c>
      <c r="G35" s="8" t="s">
        <v>0</v>
      </c>
      <c r="H35" s="21">
        <v>18200</v>
      </c>
      <c r="I35" s="26"/>
      <c r="J35" s="22">
        <f t="shared" si="0"/>
        <v>0</v>
      </c>
      <c r="K35" s="48">
        <f>ROUNDDOWN(F35+J35+J36,0)</f>
        <v>0</v>
      </c>
    </row>
    <row r="36" spans="1:11" ht="19.5" customHeight="1">
      <c r="A36" s="55"/>
      <c r="B36" s="57"/>
      <c r="C36" s="60"/>
      <c r="D36" s="61"/>
      <c r="E36" s="66"/>
      <c r="F36" s="68"/>
      <c r="G36" s="8" t="s">
        <v>1</v>
      </c>
      <c r="H36" s="21">
        <v>56600</v>
      </c>
      <c r="I36" s="26"/>
      <c r="J36" s="22">
        <f t="shared" si="0"/>
        <v>0</v>
      </c>
      <c r="K36" s="49"/>
    </row>
    <row r="37" spans="1:11" ht="19.5" customHeight="1">
      <c r="A37" s="54">
        <v>16</v>
      </c>
      <c r="B37" s="56" t="s">
        <v>32</v>
      </c>
      <c r="C37" s="64">
        <v>62</v>
      </c>
      <c r="D37" s="61"/>
      <c r="E37" s="65">
        <v>100</v>
      </c>
      <c r="F37" s="67">
        <f>12*ROUNDDOWN(C37*D37*((185-E37)/100),2)</f>
        <v>0</v>
      </c>
      <c r="G37" s="8" t="s">
        <v>0</v>
      </c>
      <c r="H37" s="21">
        <v>21600</v>
      </c>
      <c r="I37" s="26"/>
      <c r="J37" s="22">
        <f t="shared" si="0"/>
        <v>0</v>
      </c>
      <c r="K37" s="48">
        <f>ROUNDDOWN(F37+J37+J38,0)</f>
        <v>0</v>
      </c>
    </row>
    <row r="38" spans="1:11" ht="19.5" customHeight="1">
      <c r="A38" s="55"/>
      <c r="B38" s="57"/>
      <c r="C38" s="60"/>
      <c r="D38" s="61"/>
      <c r="E38" s="66"/>
      <c r="F38" s="68"/>
      <c r="G38" s="8" t="s">
        <v>1</v>
      </c>
      <c r="H38" s="21">
        <v>47400</v>
      </c>
      <c r="I38" s="26"/>
      <c r="J38" s="22">
        <f t="shared" si="0"/>
        <v>0</v>
      </c>
      <c r="K38" s="49"/>
    </row>
    <row r="39" spans="1:11" ht="19.5" customHeight="1">
      <c r="A39" s="54">
        <v>17</v>
      </c>
      <c r="B39" s="56" t="s">
        <v>33</v>
      </c>
      <c r="C39" s="59">
        <v>54</v>
      </c>
      <c r="D39" s="61"/>
      <c r="E39" s="65">
        <v>100</v>
      </c>
      <c r="F39" s="67">
        <f>12*ROUNDDOWN(C39*D39*((185-E39)/100),2)</f>
        <v>0</v>
      </c>
      <c r="G39" s="8" t="s">
        <v>0</v>
      </c>
      <c r="H39" s="21">
        <v>53300</v>
      </c>
      <c r="I39" s="26"/>
      <c r="J39" s="22">
        <f t="shared" si="0"/>
        <v>0</v>
      </c>
      <c r="K39" s="48">
        <f>ROUNDDOWN(F39+J39+J40,0)</f>
        <v>0</v>
      </c>
    </row>
    <row r="40" spans="1:11" ht="19.5" customHeight="1">
      <c r="A40" s="55"/>
      <c r="B40" s="58"/>
      <c r="C40" s="60"/>
      <c r="D40" s="61"/>
      <c r="E40" s="83"/>
      <c r="F40" s="68"/>
      <c r="G40" s="15" t="s">
        <v>1</v>
      </c>
      <c r="H40" s="23">
        <v>141200</v>
      </c>
      <c r="I40" s="26"/>
      <c r="J40" s="22">
        <f>ROUNDDOWN(H40*I40,2)</f>
        <v>0</v>
      </c>
      <c r="K40" s="86"/>
    </row>
    <row r="41" spans="1:11" ht="19.5" customHeight="1">
      <c r="A41" s="54">
        <v>18</v>
      </c>
      <c r="B41" s="56" t="s">
        <v>50</v>
      </c>
      <c r="C41" s="59">
        <v>69</v>
      </c>
      <c r="D41" s="61"/>
      <c r="E41" s="65">
        <v>100</v>
      </c>
      <c r="F41" s="67">
        <f>12*ROUNDDOWN(C41*D41*((185-E41)/100),2)</f>
        <v>0</v>
      </c>
      <c r="G41" s="8" t="s">
        <v>0</v>
      </c>
      <c r="H41" s="29">
        <v>35800</v>
      </c>
      <c r="I41" s="28"/>
      <c r="J41" s="22">
        <f>ROUNDDOWN(H41*I41,2)</f>
        <v>0</v>
      </c>
      <c r="K41" s="91">
        <f>ROUNDDOWN(F41+J41+J42,0)</f>
        <v>0</v>
      </c>
    </row>
    <row r="42" spans="1:11" ht="19.5" customHeight="1">
      <c r="A42" s="55"/>
      <c r="B42" s="58"/>
      <c r="C42" s="60"/>
      <c r="D42" s="61"/>
      <c r="E42" s="83"/>
      <c r="F42" s="68"/>
      <c r="G42" s="15" t="s">
        <v>1</v>
      </c>
      <c r="H42" s="29">
        <v>106800</v>
      </c>
      <c r="I42" s="28"/>
      <c r="J42" s="22">
        <f>ROUNDDOWN(H42*I42,2)</f>
        <v>0</v>
      </c>
      <c r="K42" s="92"/>
    </row>
    <row r="43" spans="1:11" ht="19.5" customHeight="1">
      <c r="A43" s="54">
        <v>19</v>
      </c>
      <c r="B43" s="56" t="s">
        <v>51</v>
      </c>
      <c r="C43" s="64">
        <v>137</v>
      </c>
      <c r="D43" s="61"/>
      <c r="E43" s="65">
        <v>100</v>
      </c>
      <c r="F43" s="67">
        <f>12*ROUNDDOWN(C43*D43*((185-E43)/100),2)</f>
        <v>0</v>
      </c>
      <c r="G43" s="8" t="s">
        <v>0</v>
      </c>
      <c r="H43" s="21">
        <v>27400</v>
      </c>
      <c r="I43" s="28"/>
      <c r="J43" s="22">
        <f>ROUNDDOWN(H43*I43,2)</f>
        <v>0</v>
      </c>
      <c r="K43" s="91">
        <f>ROUNDDOWN(F43+J43+J44,0)</f>
        <v>0</v>
      </c>
    </row>
    <row r="44" spans="1:11" ht="19.5" customHeight="1" thickBot="1">
      <c r="A44" s="55"/>
      <c r="B44" s="58"/>
      <c r="C44" s="93"/>
      <c r="D44" s="61"/>
      <c r="E44" s="83"/>
      <c r="F44" s="68"/>
      <c r="G44" s="15" t="s">
        <v>1</v>
      </c>
      <c r="H44" s="23">
        <v>82000</v>
      </c>
      <c r="I44" s="28"/>
      <c r="J44" s="22">
        <f>ROUNDDOWN(H44*I44,2)</f>
        <v>0</v>
      </c>
      <c r="K44" s="94"/>
    </row>
    <row r="45" spans="1:12" ht="18" customHeight="1">
      <c r="A45" s="50" t="s">
        <v>34</v>
      </c>
      <c r="B45" s="51"/>
      <c r="C45" s="62">
        <f>SUM(C7:C44)</f>
        <v>1558</v>
      </c>
      <c r="D45" s="46"/>
      <c r="E45" s="46"/>
      <c r="F45" s="81"/>
      <c r="G45" s="16"/>
      <c r="H45" s="35">
        <f>SUM(H7:H44)</f>
        <v>1906100</v>
      </c>
      <c r="I45" s="46"/>
      <c r="J45" s="84"/>
      <c r="K45" s="87">
        <f>SUM(K7:K44)</f>
        <v>0</v>
      </c>
      <c r="L45" s="33" t="s">
        <v>45</v>
      </c>
    </row>
    <row r="46" spans="1:12" ht="18" customHeight="1" thickBot="1">
      <c r="A46" s="52"/>
      <c r="B46" s="53"/>
      <c r="C46" s="63"/>
      <c r="D46" s="47"/>
      <c r="E46" s="47"/>
      <c r="F46" s="82"/>
      <c r="G46" s="17"/>
      <c r="H46" s="36"/>
      <c r="I46" s="47"/>
      <c r="J46" s="85"/>
      <c r="K46" s="88"/>
      <c r="L46" s="34"/>
    </row>
    <row r="47" spans="2:11" ht="12.75" thickBot="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6:11" ht="20.25" customHeight="1" thickBot="1" thickTop="1">
      <c r="F48" s="14"/>
      <c r="G48" s="14"/>
      <c r="H48" s="30" t="s">
        <v>35</v>
      </c>
      <c r="I48" s="31"/>
      <c r="J48" s="32"/>
      <c r="K48" s="27">
        <f>ROUNDUP(K45*100/110,0)</f>
        <v>0</v>
      </c>
    </row>
    <row r="49" spans="2:11" ht="14.25" thickTop="1">
      <c r="B49" s="24" t="s">
        <v>39</v>
      </c>
      <c r="F49" s="14"/>
      <c r="G49" s="14"/>
      <c r="H49" s="14"/>
      <c r="I49" s="14"/>
      <c r="J49" s="14"/>
      <c r="K49" s="1" t="s">
        <v>38</v>
      </c>
    </row>
    <row r="50" ht="13.5">
      <c r="B50" s="24" t="s">
        <v>40</v>
      </c>
    </row>
    <row r="51" ht="13.5">
      <c r="B51" s="24" t="s">
        <v>41</v>
      </c>
    </row>
    <row r="52" ht="13.5">
      <c r="B52" s="24" t="s">
        <v>42</v>
      </c>
    </row>
    <row r="53" ht="13.5">
      <c r="B53" s="24" t="s">
        <v>43</v>
      </c>
    </row>
    <row r="54" ht="13.5">
      <c r="B54" s="24" t="s">
        <v>44</v>
      </c>
    </row>
  </sheetData>
  <sheetProtection/>
  <mergeCells count="154">
    <mergeCell ref="K43:K44"/>
    <mergeCell ref="A41:A42"/>
    <mergeCell ref="B41:B42"/>
    <mergeCell ref="A43:A44"/>
    <mergeCell ref="B43:B44"/>
    <mergeCell ref="C43:C44"/>
    <mergeCell ref="D43:D44"/>
    <mergeCell ref="E43:E44"/>
    <mergeCell ref="F43:F44"/>
    <mergeCell ref="C41:C42"/>
    <mergeCell ref="D41:D42"/>
    <mergeCell ref="E41:E42"/>
    <mergeCell ref="F41:F42"/>
    <mergeCell ref="K37:K38"/>
    <mergeCell ref="K9:K10"/>
    <mergeCell ref="K11:K12"/>
    <mergeCell ref="K13:K14"/>
    <mergeCell ref="K15:K16"/>
    <mergeCell ref="K29:K30"/>
    <mergeCell ref="L11:L12"/>
    <mergeCell ref="C1:J1"/>
    <mergeCell ref="K21:K22"/>
    <mergeCell ref="K23:K24"/>
    <mergeCell ref="K17:K18"/>
    <mergeCell ref="K19:K20"/>
    <mergeCell ref="A3:K3"/>
    <mergeCell ref="D11:D12"/>
    <mergeCell ref="E11:E12"/>
    <mergeCell ref="E13:E14"/>
    <mergeCell ref="E33:E34"/>
    <mergeCell ref="E35:E36"/>
    <mergeCell ref="E37:E38"/>
    <mergeCell ref="E31:E32"/>
    <mergeCell ref="E17:E18"/>
    <mergeCell ref="K39:K40"/>
    <mergeCell ref="K45:K46"/>
    <mergeCell ref="F39:F40"/>
    <mergeCell ref="F37:F38"/>
    <mergeCell ref="D31:D32"/>
    <mergeCell ref="E27:E28"/>
    <mergeCell ref="K31:K32"/>
    <mergeCell ref="K33:K34"/>
    <mergeCell ref="K35:K36"/>
    <mergeCell ref="K41:K42"/>
    <mergeCell ref="D27:D28"/>
    <mergeCell ref="J45:J46"/>
    <mergeCell ref="F27:F28"/>
    <mergeCell ref="D29:D30"/>
    <mergeCell ref="E29:E30"/>
    <mergeCell ref="F29:F30"/>
    <mergeCell ref="F45:F46"/>
    <mergeCell ref="D33:D34"/>
    <mergeCell ref="F33:F34"/>
    <mergeCell ref="D35:D36"/>
    <mergeCell ref="F35:F36"/>
    <mergeCell ref="D37:D38"/>
    <mergeCell ref="E39:E40"/>
    <mergeCell ref="F25:F26"/>
    <mergeCell ref="D13:D14"/>
    <mergeCell ref="E23:E24"/>
    <mergeCell ref="F23:F24"/>
    <mergeCell ref="F21:F22"/>
    <mergeCell ref="D23:D24"/>
    <mergeCell ref="D17:D18"/>
    <mergeCell ref="D25:D26"/>
    <mergeCell ref="E25:E26"/>
    <mergeCell ref="C35:C36"/>
    <mergeCell ref="E19:E20"/>
    <mergeCell ref="F19:F20"/>
    <mergeCell ref="D21:D22"/>
    <mergeCell ref="C37:C38"/>
    <mergeCell ref="C23:C24"/>
    <mergeCell ref="D19:D20"/>
    <mergeCell ref="E21:E22"/>
    <mergeCell ref="C25:C26"/>
    <mergeCell ref="F31:F32"/>
    <mergeCell ref="C27:C28"/>
    <mergeCell ref="C29:C30"/>
    <mergeCell ref="C31:C32"/>
    <mergeCell ref="A31:A32"/>
    <mergeCell ref="B31:B32"/>
    <mergeCell ref="C33:C34"/>
    <mergeCell ref="A33:A34"/>
    <mergeCell ref="B33:B34"/>
    <mergeCell ref="A35:A36"/>
    <mergeCell ref="B35:B36"/>
    <mergeCell ref="A29:A30"/>
    <mergeCell ref="A27:A28"/>
    <mergeCell ref="B27:B28"/>
    <mergeCell ref="B29:B30"/>
    <mergeCell ref="A25:A26"/>
    <mergeCell ref="B25:B26"/>
    <mergeCell ref="A19:A20"/>
    <mergeCell ref="B19:B20"/>
    <mergeCell ref="A21:A22"/>
    <mergeCell ref="B21:B22"/>
    <mergeCell ref="A23:A24"/>
    <mergeCell ref="B23:B24"/>
    <mergeCell ref="C19:C20"/>
    <mergeCell ref="C21:C22"/>
    <mergeCell ref="B11:B12"/>
    <mergeCell ref="A11:A12"/>
    <mergeCell ref="B13:B14"/>
    <mergeCell ref="A13:A14"/>
    <mergeCell ref="A15:A16"/>
    <mergeCell ref="B15:B16"/>
    <mergeCell ref="A17:A18"/>
    <mergeCell ref="B17:B18"/>
    <mergeCell ref="C11:C12"/>
    <mergeCell ref="C13:C14"/>
    <mergeCell ref="C15:C16"/>
    <mergeCell ref="F11:F12"/>
    <mergeCell ref="F13:F14"/>
    <mergeCell ref="C17:C18"/>
    <mergeCell ref="D15:D16"/>
    <mergeCell ref="E15:E16"/>
    <mergeCell ref="F15:F16"/>
    <mergeCell ref="F17:F18"/>
    <mergeCell ref="B4:B6"/>
    <mergeCell ref="A4:A6"/>
    <mergeCell ref="C4:F4"/>
    <mergeCell ref="K7:K8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A45:B46"/>
    <mergeCell ref="D45:D46"/>
    <mergeCell ref="E45:E46"/>
    <mergeCell ref="A37:A38"/>
    <mergeCell ref="B37:B38"/>
    <mergeCell ref="A39:A40"/>
    <mergeCell ref="B39:B40"/>
    <mergeCell ref="C39:C40"/>
    <mergeCell ref="D39:D40"/>
    <mergeCell ref="C45:C46"/>
    <mergeCell ref="H48:J48"/>
    <mergeCell ref="L45:L46"/>
    <mergeCell ref="H45:H46"/>
    <mergeCell ref="G5:H5"/>
    <mergeCell ref="G6:H6"/>
    <mergeCell ref="K4:K5"/>
    <mergeCell ref="G4:J4"/>
    <mergeCell ref="I45:I46"/>
    <mergeCell ref="K25:K26"/>
    <mergeCell ref="K27:K28"/>
  </mergeCells>
  <printOptions/>
  <pageMargins left="0.7086614173228347" right="0.11811023622047245" top="0.35433070866141736" bottom="0.15748031496062992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内野　陽子</dc:creator>
  <cp:keywords/>
  <dc:description/>
  <cp:lastModifiedBy>甲斐　葵</cp:lastModifiedBy>
  <cp:lastPrinted>2021-05-24T01:30:39Z</cp:lastPrinted>
  <dcterms:created xsi:type="dcterms:W3CDTF">1997-01-08T22:48:59Z</dcterms:created>
  <dcterms:modified xsi:type="dcterms:W3CDTF">2022-05-20T06:22:09Z</dcterms:modified>
  <cp:category/>
  <cp:version/>
  <cp:contentType/>
  <cp:contentStatus/>
</cp:coreProperties>
</file>