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-120" yWindow="-120" windowWidth="19440" windowHeight="15000" tabRatio="771"/>
  </bookViews>
  <sheets>
    <sheet name="事業者" sheetId="27" r:id="rId1"/>
    <sheet name="4月" sheetId="2" r:id="rId2"/>
    <sheet name="5月" sheetId="41" r:id="rId3"/>
    <sheet name="6月" sheetId="42" r:id="rId4"/>
    <sheet name="7月" sheetId="43" r:id="rId5"/>
    <sheet name="8月" sheetId="44" r:id="rId6"/>
    <sheet name="9月" sheetId="45" r:id="rId7"/>
    <sheet name="10月" sheetId="46" r:id="rId8"/>
    <sheet name="11月" sheetId="47" r:id="rId9"/>
    <sheet name="12月" sheetId="48" r:id="rId10"/>
    <sheet name="1月" sheetId="49" r:id="rId11"/>
    <sheet name="2月" sheetId="50" r:id="rId12"/>
    <sheet name="3月" sheetId="51" r:id="rId13"/>
    <sheet name="年報告様式" sheetId="52" r:id="rId14"/>
    <sheet name="集計用" sheetId="4" r:id="rId15"/>
    <sheet name="Sheet1" sheetId="1" state="hidden" r:id="rId16"/>
  </sheets>
  <definedNames>
    <definedName name="_xlnm.Print_Area" localSheetId="15">Sheet1!$A$1:$AO$40</definedName>
    <definedName name="_xlnm.Print_Area" localSheetId="1">'4月'!$B$1:$AW$42</definedName>
    <definedName name="_xlnm.Print_Area" localSheetId="0">#REF!</definedName>
    <definedName name="_xlnm.Print_Area" localSheetId="2">'5月'!$B$1:$AW$42</definedName>
    <definedName name="_xlnm.Print_Area" localSheetId="3">'6月'!$B$1:$AW$42</definedName>
    <definedName name="_xlnm.Print_Area" localSheetId="4">'7月'!$B$1:$AW$42</definedName>
    <definedName name="_xlnm.Print_Area" localSheetId="5">'8月'!$B$1:$AW$42</definedName>
    <definedName name="_xlnm.Print_Area" localSheetId="6">'9月'!$B$1:$AW$42</definedName>
    <definedName name="_xlnm.Print_Area" localSheetId="7">'10月'!$B$1:$AW$42</definedName>
    <definedName name="_xlnm.Print_Area" localSheetId="8">'11月'!$B$1:$AW$42</definedName>
    <definedName name="_xlnm.Print_Area" localSheetId="9">'12月'!$B$1:$AW$42</definedName>
    <definedName name="_xlnm.Print_Area" localSheetId="10">'1月'!$B$1:$AW$42</definedName>
    <definedName name="_xlnm.Print_Area" localSheetId="11">'2月'!$B$1:$AW$42</definedName>
    <definedName name="_xlnm.Print_Area" localSheetId="12">'3月'!$B$1:$AW$42</definedName>
    <definedName name="_xlnm.Print_Area" localSheetId="13">年報告様式!$A$2:$V$91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>
  <authors>
    <author>安陪　昭彦</author>
  </authors>
  <commentList>
    <comment ref="E25" authorId="0">
      <text>
        <r>
          <rPr>
            <b/>
            <sz val="9"/>
            <color indexed="81"/>
            <rFont val="ＭＳ Ｐゴシック"/>
          </rPr>
          <t>受け入れた一般廃棄物の種類を入力</t>
        </r>
      </text>
    </comment>
    <comment ref="E48" authorId="0">
      <text>
        <r>
          <rPr>
            <b/>
            <sz val="9"/>
            <color indexed="81"/>
            <rFont val="ＭＳ Ｐゴシック"/>
          </rPr>
          <t>受け入れた一般廃棄物の種類を入力</t>
        </r>
      </text>
    </comment>
    <comment ref="E71" authorId="0">
      <text>
        <r>
          <rPr>
            <b/>
            <sz val="9"/>
            <color indexed="81"/>
            <rFont val="ＭＳ Ｐゴシック"/>
          </rPr>
          <t>受け入れた一般廃棄物の種類を入力</t>
        </r>
      </text>
    </comment>
  </commentList>
</comments>
</file>

<file path=xl/sharedStrings.xml><?xml version="1.0" encoding="utf-8"?>
<sst xmlns="http://schemas.openxmlformats.org/spreadsheetml/2006/main" xmlns:r="http://schemas.openxmlformats.org/officeDocument/2006/relationships" count="168" uniqueCount="168">
  <si>
    <t>受入
台数
（台）</t>
    <rPh sb="0" eb="2">
      <t>ウケイレ</t>
    </rPh>
    <rPh sb="3" eb="5">
      <t>ダイスウ</t>
    </rPh>
    <rPh sb="7" eb="8">
      <t>ダイ</t>
    </rPh>
    <phoneticPr fontId="2"/>
  </si>
  <si>
    <t>施設搬入実績入力シート</t>
  </si>
  <si>
    <t>刈草</t>
  </si>
  <si>
    <t>受入量</t>
    <rPh sb="0" eb="3">
      <t>ウケイレリョウ</t>
    </rPh>
    <phoneticPr fontId="2"/>
  </si>
  <si>
    <t>大牟田市長　殿</t>
    <rPh sb="0" eb="3">
      <t>オオムタ</t>
    </rPh>
    <rPh sb="3" eb="5">
      <t>シチョウ</t>
    </rPh>
    <rPh sb="6" eb="7">
      <t>トノ</t>
    </rPh>
    <phoneticPr fontId="2"/>
  </si>
  <si>
    <t>年　　月　　日</t>
    <rPh sb="0" eb="1">
      <t>ネン</t>
    </rPh>
    <rPh sb="3" eb="4">
      <t>ツキ</t>
    </rPh>
    <rPh sb="6" eb="7">
      <t>ヒ</t>
    </rPh>
    <phoneticPr fontId="2"/>
  </si>
  <si>
    <t>令和 20 年</t>
    <rPh sb="0" eb="2">
      <t>レイワ</t>
    </rPh>
    <rPh sb="6" eb="7">
      <t>ネン</t>
    </rPh>
    <phoneticPr fontId="2"/>
  </si>
  <si>
    <t>入力例</t>
    <rPh sb="0" eb="2">
      <t>ニュウリョク</t>
    </rPh>
    <rPh sb="2" eb="3">
      <t>レイ</t>
    </rPh>
    <phoneticPr fontId="2"/>
  </si>
  <si>
    <t>0944-41-2723</t>
  </si>
  <si>
    <t>許可業者</t>
    <rPh sb="0" eb="2">
      <t>キョカ</t>
    </rPh>
    <rPh sb="2" eb="4">
      <t>ギョウシャ</t>
    </rPh>
    <phoneticPr fontId="2"/>
  </si>
  <si>
    <t>大牟田市○○町○丁目○番地</t>
    <rPh sb="0" eb="4">
      <t>オオムタシ</t>
    </rPh>
    <rPh sb="6" eb="7">
      <t>マチ</t>
    </rPh>
    <rPh sb="8" eb="10">
      <t>チョウメ</t>
    </rPh>
    <rPh sb="11" eb="13">
      <t>バンチ</t>
    </rPh>
    <phoneticPr fontId="2"/>
  </si>
  <si>
    <t>（所在地）</t>
    <rPh sb="1" eb="4">
      <t>ショザイチ</t>
    </rPh>
    <phoneticPr fontId="2"/>
  </si>
  <si>
    <t>0944-41-2733</t>
  </si>
  <si>
    <t xml:space="preserve"> 住　　所</t>
    <rPh sb="1" eb="2">
      <t>ジュウ</t>
    </rPh>
    <rPh sb="4" eb="5">
      <t>ショ</t>
    </rPh>
    <phoneticPr fontId="2"/>
  </si>
  <si>
    <t>月　　日</t>
    <rPh sb="0" eb="1">
      <t>ツキ</t>
    </rPh>
    <rPh sb="3" eb="4">
      <t>ニチ</t>
    </rPh>
    <phoneticPr fontId="2"/>
  </si>
  <si>
    <t>品  目</t>
    <rPh sb="0" eb="1">
      <t>シナ</t>
    </rPh>
    <rPh sb="3" eb="4">
      <t>メ</t>
    </rPh>
    <phoneticPr fontId="2"/>
  </si>
  <si>
    <t>項　　目</t>
    <rPh sb="0" eb="1">
      <t>コウ</t>
    </rPh>
    <rPh sb="3" eb="4">
      <t>メ</t>
    </rPh>
    <phoneticPr fontId="2"/>
  </si>
  <si>
    <t>電話番号</t>
    <rPh sb="0" eb="2">
      <t>デンワ</t>
    </rPh>
    <rPh sb="2" eb="4">
      <t>バンゴウ</t>
    </rPh>
    <phoneticPr fontId="2"/>
  </si>
  <si>
    <t>月</t>
    <rPh sb="0" eb="1">
      <t>ツキ</t>
    </rPh>
    <phoneticPr fontId="2"/>
  </si>
  <si>
    <t xml:space="preserve"> 氏　　名</t>
    <rPh sb="1" eb="2">
      <t>シ</t>
    </rPh>
    <rPh sb="4" eb="5">
      <t>メイ</t>
    </rPh>
    <phoneticPr fontId="2"/>
  </si>
  <si>
    <t>量
（t）</t>
    <rPh sb="0" eb="1">
      <t>リョウ</t>
    </rPh>
    <phoneticPr fontId="2"/>
  </si>
  <si>
    <t>稼働
日数</t>
    <rPh sb="0" eb="2">
      <t>カドウ</t>
    </rPh>
    <rPh sb="3" eb="5">
      <t>ニッスウ</t>
    </rPh>
    <phoneticPr fontId="2"/>
  </si>
  <si>
    <t>事業者名</t>
    <rPh sb="0" eb="3">
      <t>ジギョウシャ</t>
    </rPh>
    <rPh sb="3" eb="4">
      <t>メイ</t>
    </rPh>
    <phoneticPr fontId="2"/>
  </si>
  <si>
    <t>施設名</t>
  </si>
  <si>
    <t>令和 5 年</t>
    <rPh sb="0" eb="2">
      <t>レイワ</t>
    </rPh>
    <rPh sb="5" eb="6">
      <t>ネン</t>
    </rPh>
    <phoneticPr fontId="2"/>
  </si>
  <si>
    <t>業務状況</t>
    <rPh sb="0" eb="1">
      <t>ギョウ</t>
    </rPh>
    <rPh sb="1" eb="2">
      <t>ツトム</t>
    </rPh>
    <rPh sb="2" eb="3">
      <t>ジョウ</t>
    </rPh>
    <rPh sb="3" eb="4">
      <t>キョウ</t>
    </rPh>
    <phoneticPr fontId="2"/>
  </si>
  <si>
    <t>令和 11 年</t>
    <rPh sb="0" eb="2">
      <t>レイワ</t>
    </rPh>
    <rPh sb="6" eb="7">
      <t>ネン</t>
    </rPh>
    <phoneticPr fontId="2"/>
  </si>
  <si>
    <t>稼働日数</t>
    <rPh sb="0" eb="1">
      <t>カセギ</t>
    </rPh>
    <rPh sb="1" eb="2">
      <t>ハタラキ</t>
    </rPh>
    <rPh sb="2" eb="3">
      <t>ヒ</t>
    </rPh>
    <rPh sb="3" eb="4">
      <t>スウ</t>
    </rPh>
    <phoneticPr fontId="2"/>
  </si>
  <si>
    <t>令和 9 年</t>
    <rPh sb="0" eb="2">
      <t>レイワ</t>
    </rPh>
    <rPh sb="5" eb="6">
      <t>ネン</t>
    </rPh>
    <phoneticPr fontId="2"/>
  </si>
  <si>
    <t>日</t>
    <rPh sb="0" eb="1">
      <t>ニチ</t>
    </rPh>
    <phoneticPr fontId="2"/>
  </si>
  <si>
    <t>令和 7 年</t>
    <rPh sb="0" eb="2">
      <t>レイワ</t>
    </rPh>
    <rPh sb="5" eb="6">
      <t>ネン</t>
    </rPh>
    <phoneticPr fontId="2"/>
  </si>
  <si>
    <t>担当者電話番号</t>
    <rPh sb="0" eb="3">
      <t>タントウシャ</t>
    </rPh>
    <rPh sb="3" eb="5">
      <t>デンワ</t>
    </rPh>
    <rPh sb="5" eb="7">
      <t>バンゴウ</t>
    </rPh>
    <phoneticPr fontId="2"/>
  </si>
  <si>
    <t>令和 17 年</t>
    <rPh sb="0" eb="2">
      <t>レイワ</t>
    </rPh>
    <rPh sb="6" eb="7">
      <t>ネン</t>
    </rPh>
    <phoneticPr fontId="2"/>
  </si>
  <si>
    <t>月</t>
    <rPh sb="0" eb="1">
      <t>ガツ</t>
    </rPh>
    <phoneticPr fontId="2"/>
  </si>
  <si>
    <t>破砕</t>
    <rPh sb="0" eb="1">
      <t>は</t>
    </rPh>
    <rPh sb="1" eb="2">
      <t>さい</t>
    </rPh>
    <phoneticPr fontId="2" type="Hiragana"/>
  </si>
  <si>
    <t>令和 4 年</t>
    <rPh sb="0" eb="2">
      <t>レイワ</t>
    </rPh>
    <rPh sb="5" eb="6">
      <t>ネン</t>
    </rPh>
    <phoneticPr fontId="2"/>
  </si>
  <si>
    <t>事業者情報入力シート</t>
    <rPh sb="0" eb="3">
      <t>ジギョウシャ</t>
    </rPh>
    <rPh sb="3" eb="5">
      <t>ジョウホウ</t>
    </rPh>
    <rPh sb="5" eb="7">
      <t>ニュウリョク</t>
    </rPh>
    <phoneticPr fontId="2"/>
  </si>
  <si>
    <t>入力担当者</t>
    <rPh sb="0" eb="2">
      <t>ニュウリョク</t>
    </rPh>
    <rPh sb="2" eb="5">
      <t>タントウシャ</t>
    </rPh>
    <phoneticPr fontId="2"/>
  </si>
  <si>
    <t>実績なし</t>
    <rPh sb="0" eb="2">
      <t>ジッセキ</t>
    </rPh>
    <phoneticPr fontId="2"/>
  </si>
  <si>
    <t>令和 21 年</t>
    <rPh sb="0" eb="2">
      <t>レイワ</t>
    </rPh>
    <rPh sb="6" eb="7">
      <t>ネン</t>
    </rPh>
    <phoneticPr fontId="2"/>
  </si>
  <si>
    <t>○</t>
  </si>
  <si>
    <t>許可番号</t>
    <rPh sb="0" eb="2">
      <t>キョカ</t>
    </rPh>
    <rPh sb="2" eb="4">
      <t>バンゴウ</t>
    </rPh>
    <phoneticPr fontId="2"/>
  </si>
  <si>
    <t>　　←搬入実績がない場合”○”を入力</t>
    <rPh sb="3" eb="5">
      <t>ハンニュウ</t>
    </rPh>
    <rPh sb="5" eb="7">
      <t>ジッセキ</t>
    </rPh>
    <rPh sb="10" eb="12">
      <t>バアイ</t>
    </rPh>
    <rPh sb="16" eb="18">
      <t>ニュウリョク</t>
    </rPh>
    <phoneticPr fontId="2"/>
  </si>
  <si>
    <t>令和 22 年</t>
    <rPh sb="0" eb="2">
      <t>レイワ</t>
    </rPh>
    <rPh sb="6" eb="7">
      <t>ネン</t>
    </rPh>
    <phoneticPr fontId="2"/>
  </si>
  <si>
    <t>令和 23 年</t>
    <rPh sb="0" eb="2">
      <t>レイワ</t>
    </rPh>
    <rPh sb="6" eb="7">
      <t>ネン</t>
    </rPh>
    <phoneticPr fontId="2"/>
  </si>
  <si>
    <t>合    計</t>
    <rPh sb="0" eb="1">
      <t>ア</t>
    </rPh>
    <rPh sb="5" eb="6">
      <t>ケイ</t>
    </rPh>
    <phoneticPr fontId="2"/>
  </si>
  <si>
    <t>備    考</t>
    <rPh sb="0" eb="1">
      <t>ソナエ</t>
    </rPh>
    <rPh sb="5" eb="6">
      <t>コウ</t>
    </rPh>
    <phoneticPr fontId="2"/>
  </si>
  <si>
    <t>　</t>
  </si>
  <si>
    <r>
      <t>年間実績表（集計用）　</t>
    </r>
    <r>
      <rPr>
        <sz val="11"/>
        <color rgb="FFFF0000"/>
        <rFont val="ＭＳ Ｐゴシック"/>
      </rPr>
      <t>※入力は不要です</t>
    </r>
    <rPh sb="0" eb="2">
      <t>ネンカン</t>
    </rPh>
    <rPh sb="2" eb="4">
      <t>ジッセキ</t>
    </rPh>
    <rPh sb="4" eb="5">
      <t>ヒョウ</t>
    </rPh>
    <rPh sb="6" eb="9">
      <t>シュウケイヨウ</t>
    </rPh>
    <rPh sb="12" eb="14">
      <t>ニュウリョク</t>
    </rPh>
    <rPh sb="15" eb="17">
      <t>フヨウ</t>
    </rPh>
    <phoneticPr fontId="2"/>
  </si>
  <si>
    <t>大牟田　太郎</t>
    <rPh sb="0" eb="3">
      <t>オオムタ</t>
    </rPh>
    <rPh sb="4" eb="6">
      <t>タロウ</t>
    </rPh>
    <phoneticPr fontId="2"/>
  </si>
  <si>
    <t>台数
（台）</t>
    <rPh sb="0" eb="2">
      <t>ダイスウ</t>
    </rPh>
    <rPh sb="4" eb="5">
      <t>ダイ</t>
    </rPh>
    <phoneticPr fontId="2"/>
  </si>
  <si>
    <t>令和 14 年</t>
    <rPh sb="0" eb="2">
      <t>レイワ</t>
    </rPh>
    <rPh sb="6" eb="7">
      <t>ネン</t>
    </rPh>
    <phoneticPr fontId="2"/>
  </si>
  <si>
    <t>代表者氏名</t>
    <rPh sb="0" eb="3">
      <t>ダイヒョウシャ</t>
    </rPh>
    <rPh sb="3" eb="5">
      <t>シメイ</t>
    </rPh>
    <phoneticPr fontId="2"/>
  </si>
  <si>
    <t>代表者肩書</t>
    <rPh sb="0" eb="3">
      <t>ダイヒョウシャ</t>
    </rPh>
    <rPh sb="3" eb="5">
      <t>カタガキ</t>
    </rPh>
    <phoneticPr fontId="2"/>
  </si>
  <si>
    <t>令和 16 年</t>
    <rPh sb="0" eb="2">
      <t>レイワ</t>
    </rPh>
    <rPh sb="6" eb="7">
      <t>ネン</t>
    </rPh>
    <phoneticPr fontId="2"/>
  </si>
  <si>
    <t>大牟田　次郎</t>
    <rPh sb="0" eb="3">
      <t>オオムタ</t>
    </rPh>
    <rPh sb="4" eb="6">
      <t>ジロウ</t>
    </rPh>
    <phoneticPr fontId="2"/>
  </si>
  <si>
    <t>株式会社○○環境</t>
    <rPh sb="0" eb="4">
      <t>カブシキガイシャ</t>
    </rPh>
    <rPh sb="6" eb="8">
      <t>カンキョウ</t>
    </rPh>
    <phoneticPr fontId="2"/>
  </si>
  <si>
    <t>代表取締役</t>
    <rPh sb="0" eb="2">
      <t>ダイヒョウ</t>
    </rPh>
    <rPh sb="2" eb="5">
      <t>トリシマリヤク</t>
    </rPh>
    <phoneticPr fontId="2"/>
  </si>
  <si>
    <t>令和 12 年</t>
    <rPh sb="0" eb="2">
      <t>レイワ</t>
    </rPh>
    <rPh sb="6" eb="7">
      <t>ネン</t>
    </rPh>
    <phoneticPr fontId="2"/>
  </si>
  <si>
    <t>概　　　　　　　　　　要</t>
    <rPh sb="0" eb="1">
      <t>ガイ</t>
    </rPh>
    <rPh sb="11" eb="12">
      <t>ヨウ</t>
    </rPh>
    <phoneticPr fontId="2"/>
  </si>
  <si>
    <t>計</t>
  </si>
  <si>
    <t>印　　</t>
    <rPh sb="0" eb="1">
      <t>イン</t>
    </rPh>
    <phoneticPr fontId="2"/>
  </si>
  <si>
    <t>令和 24 年</t>
    <rPh sb="0" eb="2">
      <t>レイワ</t>
    </rPh>
    <rPh sb="6" eb="7">
      <t>ネン</t>
    </rPh>
    <phoneticPr fontId="2"/>
  </si>
  <si>
    <t>令和 25 年</t>
    <rPh sb="0" eb="2">
      <t>レイワ</t>
    </rPh>
    <rPh sb="6" eb="7">
      <t>ネン</t>
    </rPh>
    <phoneticPr fontId="2"/>
  </si>
  <si>
    <t>曜日</t>
    <rPh sb="0" eb="2">
      <t>ヨウビ</t>
    </rPh>
    <phoneticPr fontId="2"/>
  </si>
  <si>
    <t>年</t>
    <rPh sb="0" eb="1">
      <t>ネン</t>
    </rPh>
    <phoneticPr fontId="2"/>
  </si>
  <si>
    <t>令和 6 年</t>
    <rPh sb="0" eb="2">
      <t>レイワ</t>
    </rPh>
    <rPh sb="5" eb="6">
      <t>ネン</t>
    </rPh>
    <phoneticPr fontId="2"/>
  </si>
  <si>
    <t>令和 8 年</t>
    <rPh sb="0" eb="2">
      <t>レイワ</t>
    </rPh>
    <rPh sb="5" eb="6">
      <t>ネン</t>
    </rPh>
    <phoneticPr fontId="2"/>
  </si>
  <si>
    <t>令和 10 年</t>
    <rPh sb="0" eb="2">
      <t>レイワ</t>
    </rPh>
    <rPh sb="6" eb="7">
      <t>ネン</t>
    </rPh>
    <phoneticPr fontId="2"/>
  </si>
  <si>
    <t>令和 13 年</t>
    <rPh sb="0" eb="2">
      <t>レイワ</t>
    </rPh>
    <rPh sb="6" eb="7">
      <t>ネン</t>
    </rPh>
    <phoneticPr fontId="2"/>
  </si>
  <si>
    <t>有価物売却先</t>
    <rPh sb="0" eb="3">
      <t>ユウカブツ</t>
    </rPh>
    <phoneticPr fontId="2"/>
  </si>
  <si>
    <t>令和 15 年</t>
    <rPh sb="0" eb="2">
      <t>レイワ</t>
    </rPh>
    <rPh sb="6" eb="7">
      <t>ネン</t>
    </rPh>
    <phoneticPr fontId="2"/>
  </si>
  <si>
    <t>令和 18 年</t>
    <rPh sb="0" eb="2">
      <t>レイワ</t>
    </rPh>
    <rPh sb="6" eb="7">
      <t>ネン</t>
    </rPh>
    <phoneticPr fontId="2"/>
  </si>
  <si>
    <t>令和 19 年</t>
    <rPh sb="0" eb="2">
      <t>レイワ</t>
    </rPh>
    <rPh sb="6" eb="7">
      <t>ネン</t>
    </rPh>
    <phoneticPr fontId="2"/>
  </si>
  <si>
    <t>令和 26 年</t>
    <rPh sb="0" eb="2">
      <t>レイワ</t>
    </rPh>
    <rPh sb="6" eb="7">
      <t>ネン</t>
    </rPh>
    <phoneticPr fontId="2"/>
  </si>
  <si>
    <t>令和 27 年</t>
    <rPh sb="0" eb="2">
      <t>レイワ</t>
    </rPh>
    <rPh sb="6" eb="7">
      <t>ネン</t>
    </rPh>
    <phoneticPr fontId="2"/>
  </si>
  <si>
    <t>刈草</t>
    <rPh sb="0" eb="2">
      <t>カリクサ</t>
    </rPh>
    <phoneticPr fontId="2"/>
  </si>
  <si>
    <t>令和 28 年</t>
    <rPh sb="0" eb="2">
      <t>レイワ</t>
    </rPh>
    <rPh sb="6" eb="7">
      <t>ネン</t>
    </rPh>
    <phoneticPr fontId="2"/>
  </si>
  <si>
    <t>令和 29 年</t>
    <rPh sb="0" eb="2">
      <t>レイワ</t>
    </rPh>
    <rPh sb="6" eb="7">
      <t>ネン</t>
    </rPh>
    <phoneticPr fontId="2"/>
  </si>
  <si>
    <t>令和 30 年</t>
    <rPh sb="0" eb="2">
      <t>レイワ</t>
    </rPh>
    <rPh sb="6" eb="7">
      <t>ネン</t>
    </rPh>
    <phoneticPr fontId="2"/>
  </si>
  <si>
    <t>令和 31 年</t>
    <rPh sb="0" eb="2">
      <t>レイワ</t>
    </rPh>
    <rPh sb="6" eb="7">
      <t>ネン</t>
    </rPh>
    <phoneticPr fontId="2"/>
  </si>
  <si>
    <t>令和 32 年</t>
    <rPh sb="0" eb="2">
      <t>レイワ</t>
    </rPh>
    <rPh sb="6" eb="7">
      <t>ネン</t>
    </rPh>
    <phoneticPr fontId="2"/>
  </si>
  <si>
    <t>木くず（廃材）</t>
    <rPh sb="0" eb="1">
      <t>キ</t>
    </rPh>
    <rPh sb="4" eb="6">
      <t>ハイザイ</t>
    </rPh>
    <phoneticPr fontId="2"/>
  </si>
  <si>
    <t>処分場所</t>
    <rPh sb="0" eb="2">
      <t>ショブン</t>
    </rPh>
    <rPh sb="2" eb="4">
      <t>バショ</t>
    </rPh>
    <phoneticPr fontId="2"/>
  </si>
  <si>
    <t>処分方法</t>
    <rPh sb="0" eb="2">
      <t>ショブン</t>
    </rPh>
    <rPh sb="2" eb="4">
      <t>ホウホウ</t>
    </rPh>
    <phoneticPr fontId="2"/>
  </si>
  <si>
    <t>一般廃棄物処分業業務管理報告書（ごみ）</t>
    <rPh sb="0" eb="2">
      <t>イッパン</t>
    </rPh>
    <rPh sb="2" eb="5">
      <t>ハイキブツ</t>
    </rPh>
    <rPh sb="5" eb="7">
      <t>ショブン</t>
    </rPh>
    <rPh sb="7" eb="8">
      <t>ギョウ</t>
    </rPh>
    <rPh sb="8" eb="10">
      <t>ギョウム</t>
    </rPh>
    <rPh sb="10" eb="12">
      <t>カンリ</t>
    </rPh>
    <rPh sb="12" eb="15">
      <t>ホウコクショ</t>
    </rPh>
    <phoneticPr fontId="2"/>
  </si>
  <si>
    <t>処分量
（t）</t>
    <rPh sb="0" eb="3">
      <t>ショブンリョウ</t>
    </rPh>
    <phoneticPr fontId="2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</si>
  <si>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</si>
  <si>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木くず（生木）</t>
    <rPh sb="0" eb="1">
      <t>キ</t>
    </rPh>
    <rPh sb="4" eb="6">
      <t>ナマキ</t>
    </rPh>
    <phoneticPr fontId="2"/>
  </si>
  <si>
    <t>受入台数</t>
    <rPh sb="0" eb="2">
      <t>ウケイレ</t>
    </rPh>
    <rPh sb="2" eb="4">
      <t>ダイスウ</t>
    </rPh>
    <phoneticPr fontId="2"/>
  </si>
  <si>
    <t>処分量</t>
    <rPh sb="0" eb="3">
      <t>ショブンリョウ</t>
    </rPh>
    <phoneticPr fontId="2"/>
  </si>
  <si>
    <t>木くず（廃材）</t>
    <rPh sb="0" eb="1">
      <t>き</t>
    </rPh>
    <rPh sb="4" eb="6">
      <t>はいざい</t>
    </rPh>
    <phoneticPr fontId="2" type="Hiragana"/>
  </si>
  <si>
    <t>刈草</t>
    <rPh sb="0" eb="2">
      <t>かりくさ</t>
    </rPh>
    <phoneticPr fontId="2" type="Hiragana"/>
  </si>
  <si>
    <t>一般廃棄物処分実績報告書</t>
    <rPh sb="0" eb="2">
      <t>イッパン</t>
    </rPh>
    <rPh sb="2" eb="5">
      <t>ハイキブツ</t>
    </rPh>
    <rPh sb="5" eb="7">
      <t>ショブン</t>
    </rPh>
    <rPh sb="7" eb="9">
      <t>ジッセキ</t>
    </rPh>
    <rPh sb="9" eb="12">
      <t>ホウコクショ</t>
    </rPh>
    <phoneticPr fontId="2"/>
  </si>
  <si>
    <t>処分方法</t>
    <rPh sb="0" eb="2">
      <t>しょぶん</t>
    </rPh>
    <rPh sb="2" eb="4">
      <t>ほうほう</t>
    </rPh>
    <phoneticPr fontId="2" type="Hiragana"/>
  </si>
  <si>
    <t>名称</t>
  </si>
  <si>
    <t>大牟田市健老町４６９番地（エコタウン内）
有限会社萬葉</t>
    <rPh sb="0" eb="4">
      <t>おおむたし</t>
    </rPh>
    <rPh sb="4" eb="7">
      <t>けんろうまち</t>
    </rPh>
    <rPh sb="10" eb="12">
      <t>ばんち</t>
    </rPh>
    <rPh sb="18" eb="19">
      <t>ない</t>
    </rPh>
    <rPh sb="22" eb="26">
      <t>ゆうげんがいしゃ</t>
    </rPh>
    <rPh sb="26" eb="27">
      <t>よろず</t>
    </rPh>
    <rPh sb="27" eb="28">
      <t>は</t>
    </rPh>
    <phoneticPr fontId="2" type="Hiragana"/>
  </si>
  <si>
    <t xml:space="preserve">    稼働日数</t>
    <rPh sb="4" eb="5">
      <t>カセギ</t>
    </rPh>
    <rPh sb="5" eb="6">
      <t>ハタラキ</t>
    </rPh>
    <rPh sb="6" eb="7">
      <t>ヒ</t>
    </rPh>
    <rPh sb="7" eb="8">
      <t>スウ</t>
    </rPh>
    <phoneticPr fontId="2"/>
  </si>
  <si>
    <t xml:space="preserve">    区　 分</t>
    <rPh sb="4" eb="5">
      <t>ク</t>
    </rPh>
    <rPh sb="7" eb="8">
      <t>ブン</t>
    </rPh>
    <phoneticPr fontId="2"/>
  </si>
  <si>
    <t xml:space="preserve"> 処分場所</t>
    <rPh sb="1" eb="3">
      <t>ショブン</t>
    </rPh>
    <rPh sb="3" eb="5">
      <t>バショ</t>
    </rPh>
    <phoneticPr fontId="2"/>
  </si>
  <si>
    <t>木くず（生木）</t>
  </si>
  <si>
    <t>受入台数
（台）</t>
    <rPh sb="6" eb="7">
      <t>ダイ</t>
    </rPh>
    <phoneticPr fontId="2"/>
  </si>
  <si>
    <t>受入量
（t）</t>
  </si>
  <si>
    <t>受入量
（t）</t>
    <rPh sb="0" eb="2">
      <t>ウケイレ</t>
    </rPh>
    <rPh sb="2" eb="3">
      <t>リョウ</t>
    </rPh>
    <phoneticPr fontId="2"/>
  </si>
  <si>
    <t>処理後物</t>
    <rPh sb="0" eb="2">
      <t>ショリ</t>
    </rPh>
    <rPh sb="2" eb="3">
      <t>ゴ</t>
    </rPh>
    <rPh sb="3" eb="4">
      <t>ブツ</t>
    </rPh>
    <phoneticPr fontId="2"/>
  </si>
  <si>
    <t>残量
（ｔ）</t>
    <rPh sb="0" eb="2">
      <t>ザンリョウ</t>
    </rPh>
    <phoneticPr fontId="2"/>
  </si>
  <si>
    <t>摘　　　　　　要</t>
    <rPh sb="0" eb="1">
      <t>テキ</t>
    </rPh>
    <rPh sb="7" eb="8">
      <t>ヨウ</t>
    </rPh>
    <phoneticPr fontId="2"/>
  </si>
  <si>
    <t>分　　類</t>
    <rPh sb="0" eb="1">
      <t>ブン</t>
    </rPh>
    <rPh sb="3" eb="4">
      <t>ルイ</t>
    </rPh>
    <phoneticPr fontId="2"/>
  </si>
  <si>
    <t>処理方式</t>
  </si>
  <si>
    <t>受 入 量</t>
    <rPh sb="0" eb="1">
      <t>ウケ</t>
    </rPh>
    <rPh sb="2" eb="3">
      <t>ニュウ</t>
    </rPh>
    <rPh sb="4" eb="5">
      <t>リョウ</t>
    </rPh>
    <phoneticPr fontId="2"/>
  </si>
  <si>
    <t>処 分 量</t>
    <rPh sb="0" eb="1">
      <t>ショ</t>
    </rPh>
    <rPh sb="2" eb="3">
      <t>ブン</t>
    </rPh>
    <rPh sb="4" eb="5">
      <t>リョウ</t>
    </rPh>
    <phoneticPr fontId="2"/>
  </si>
  <si>
    <t>区　   分</t>
    <rPh sb="0" eb="1">
      <t>ク</t>
    </rPh>
    <rPh sb="5" eb="6">
      <t>ブン</t>
    </rPh>
    <phoneticPr fontId="2"/>
  </si>
  <si>
    <t>計</t>
    <rPh sb="0" eb="1">
      <t>ケイ</t>
    </rPh>
    <phoneticPr fontId="2"/>
  </si>
  <si>
    <t>合　　　計</t>
    <rPh sb="0" eb="1">
      <t>ア</t>
    </rPh>
    <rPh sb="4" eb="5">
      <t>ケイ</t>
    </rPh>
    <phoneticPr fontId="2"/>
  </si>
  <si>
    <t>処分場所：住所</t>
    <rPh sb="0" eb="2">
      <t>ショブン</t>
    </rPh>
    <rPh sb="2" eb="4">
      <t>バショ</t>
    </rPh>
    <rPh sb="5" eb="7">
      <t>ジュウショ</t>
    </rPh>
    <phoneticPr fontId="2"/>
  </si>
  <si>
    <t>大牟田リサイクルセンター</t>
    <rPh sb="0" eb="3">
      <t>オオムタ</t>
    </rPh>
    <phoneticPr fontId="2"/>
  </si>
  <si>
    <t>破砕</t>
    <rPh sb="0" eb="2">
      <t>ハサイ</t>
    </rPh>
    <phoneticPr fontId="2"/>
  </si>
  <si>
    <t>t</t>
  </si>
  <si>
    <t>処理能力（t/日）</t>
  </si>
  <si>
    <r>
      <t xml:space="preserve"> 年度</t>
    </r>
    <r>
      <rPr>
        <sz val="9"/>
        <color auto="1"/>
        <rFont val="ＭＳ Ｐゴシック"/>
      </rPr>
      <t>　</t>
    </r>
    <r>
      <rPr>
        <sz val="9"/>
        <color theme="0" tint="-0.5"/>
        <rFont val="ＭＳ Ｐゴシック"/>
      </rPr>
      <t>←年度初めに入力。入力すると月シートの曜日が変わります。</t>
    </r>
    <rPh sb="1" eb="2">
      <t>ネン</t>
    </rPh>
    <rPh sb="2" eb="3">
      <t>ド</t>
    </rPh>
    <rPh sb="5" eb="7">
      <t>ネンド</t>
    </rPh>
    <rPh sb="7" eb="8">
      <t>ハジ</t>
    </rPh>
    <rPh sb="10" eb="12">
      <t>ニュウリョク</t>
    </rPh>
    <rPh sb="13" eb="15">
      <t>ニュウリョク</t>
    </rPh>
    <rPh sb="18" eb="19">
      <t>ツキ</t>
    </rPh>
    <rPh sb="23" eb="25">
      <t>ヨウビ</t>
    </rPh>
    <rPh sb="26" eb="27">
      <t>カ</t>
    </rPh>
    <phoneticPr fontId="2"/>
  </si>
  <si>
    <t>様式</t>
    <rPh sb="0" eb="2">
      <t>ヨウシキ</t>
    </rPh>
    <phoneticPr fontId="2"/>
  </si>
  <si>
    <t>年　　月　　日　　</t>
  </si>
  <si>
    <t>　　大牟田市長　殿</t>
  </si>
  <si>
    <t>住所</t>
    <rPh sb="0" eb="2">
      <t>ジュウショ</t>
    </rPh>
    <phoneticPr fontId="2"/>
  </si>
  <si>
    <t>代 表 者</t>
  </si>
  <si>
    <t>担当者</t>
    <rPh sb="0" eb="3">
      <t>タントウシャ</t>
    </rPh>
    <phoneticPr fontId="2"/>
  </si>
  <si>
    <t>　　　</t>
  </si>
  <si>
    <t>　一般廃棄物（木くず（生木）・刈草・木くず（廃材））の処理・売却状況について、次のとおり報告します。</t>
    <rPh sb="7" eb="8">
      <t>キ</t>
    </rPh>
    <rPh sb="11" eb="13">
      <t>ナマキ</t>
    </rPh>
    <rPh sb="15" eb="16">
      <t>カリ</t>
    </rPh>
    <rPh sb="16" eb="17">
      <t>クサ</t>
    </rPh>
    <rPh sb="18" eb="19">
      <t>キ</t>
    </rPh>
    <rPh sb="22" eb="24">
      <t>ハイザイ</t>
    </rPh>
    <rPh sb="27" eb="29">
      <t>ショリ</t>
    </rPh>
    <rPh sb="30" eb="32">
      <t>バイキャク</t>
    </rPh>
    <phoneticPr fontId="2"/>
  </si>
  <si>
    <t>１．処理施設</t>
  </si>
  <si>
    <t>施設所在地</t>
  </si>
  <si>
    <t>処理対象物</t>
  </si>
  <si>
    <t>２．処理量・売却量</t>
  </si>
  <si>
    <t>単位</t>
    <rPh sb="0" eb="2">
      <t>タンイ</t>
    </rPh>
    <phoneticPr fontId="2"/>
  </si>
  <si>
    <t>11月</t>
  </si>
  <si>
    <t>4月</t>
    <rPh sb="1" eb="2">
      <t>ガツ</t>
    </rPh>
    <phoneticPr fontId="2"/>
  </si>
  <si>
    <t>5月</t>
    <rPh sb="1" eb="2">
      <t>ガツ</t>
    </rPh>
    <phoneticPr fontId="2"/>
  </si>
  <si>
    <t>6月</t>
    <rPh sb="1" eb="2">
      <t>ガツ</t>
    </rPh>
    <phoneticPr fontId="2"/>
  </si>
  <si>
    <t>7月</t>
  </si>
  <si>
    <t>処第○号</t>
    <rPh sb="0" eb="1">
      <t>ショ</t>
    </rPh>
    <rPh sb="1" eb="2">
      <t>ダイ</t>
    </rPh>
    <rPh sb="3" eb="4">
      <t>ゴウ</t>
    </rPh>
    <phoneticPr fontId="2"/>
  </si>
  <si>
    <t>8月</t>
  </si>
  <si>
    <t>利用用途</t>
    <rPh sb="0" eb="2">
      <t>リヨウ</t>
    </rPh>
    <rPh sb="2" eb="4">
      <t>ヨウト</t>
    </rPh>
    <phoneticPr fontId="2"/>
  </si>
  <si>
    <t>9月</t>
  </si>
  <si>
    <t>10月</t>
  </si>
  <si>
    <t>12月</t>
  </si>
  <si>
    <t>1月</t>
  </si>
  <si>
    <t>2月</t>
  </si>
  <si>
    <t>3月</t>
  </si>
  <si>
    <t>A.受入量</t>
  </si>
  <si>
    <t>ｔ</t>
  </si>
  <si>
    <t>B.処理量</t>
  </si>
  <si>
    <t>C.有価物売却量</t>
    <rPh sb="2" eb="5">
      <t>ユウカブツ</t>
    </rPh>
    <phoneticPr fontId="2"/>
  </si>
  <si>
    <t>草</t>
    <rPh sb="0" eb="1">
      <t>クサ</t>
    </rPh>
    <phoneticPr fontId="2"/>
  </si>
  <si>
    <t>D.廃棄物処理量</t>
    <rPh sb="2" eb="5">
      <t>ハイキブツ</t>
    </rPh>
    <rPh sb="5" eb="7">
      <t>ショリ</t>
    </rPh>
    <rPh sb="7" eb="8">
      <t>リョウ</t>
    </rPh>
    <phoneticPr fontId="2"/>
  </si>
  <si>
    <t>E.保管量累計</t>
    <rPh sb="5" eb="7">
      <t>ルイケイ</t>
    </rPh>
    <phoneticPr fontId="2"/>
  </si>
  <si>
    <t>種類</t>
  </si>
  <si>
    <t>量（ｔ）</t>
    <rPh sb="0" eb="1">
      <t>リョウ</t>
    </rPh>
    <phoneticPr fontId="2"/>
  </si>
  <si>
    <t>計（ｔ）</t>
    <rPh sb="0" eb="1">
      <t>ケイ</t>
    </rPh>
    <phoneticPr fontId="2"/>
  </si>
  <si>
    <t>※E.保管量累計は計算による概算量</t>
    <rPh sb="3" eb="6">
      <t>ホカンリョウ</t>
    </rPh>
    <rPh sb="6" eb="8">
      <t>ルイケイ</t>
    </rPh>
    <rPh sb="9" eb="11">
      <t>ケイサン</t>
    </rPh>
    <rPh sb="14" eb="16">
      <t>ガイサン</t>
    </rPh>
    <rPh sb="16" eb="17">
      <t>リョウ</t>
    </rPh>
    <phoneticPr fontId="2"/>
  </si>
  <si>
    <t>廃棄物処理委託先</t>
    <rPh sb="0" eb="3">
      <t>ハイキブツ</t>
    </rPh>
    <rPh sb="3" eb="5">
      <t>ショリ</t>
    </rPh>
    <rPh sb="5" eb="8">
      <t>イタクサキ</t>
    </rPh>
    <phoneticPr fontId="2"/>
  </si>
  <si>
    <t>売却先</t>
  </si>
  <si>
    <t>売却物の種類</t>
  </si>
  <si>
    <t>売却量（ｔ）</t>
    <rPh sb="0" eb="2">
      <t>バイキャク</t>
    </rPh>
    <rPh sb="2" eb="3">
      <t>リョウ</t>
    </rPh>
    <phoneticPr fontId="2"/>
  </si>
  <si>
    <t>名 称</t>
    <rPh sb="0" eb="1">
      <t>ナ</t>
    </rPh>
    <rPh sb="2" eb="3">
      <t>ショウ</t>
    </rPh>
    <phoneticPr fontId="2"/>
  </si>
  <si>
    <t>処分の方法</t>
    <rPh sb="0" eb="2">
      <t>ショブン</t>
    </rPh>
    <rPh sb="3" eb="5">
      <t>ホウホウ</t>
    </rPh>
    <phoneticPr fontId="2"/>
  </si>
  <si>
    <t>木くず</t>
    <rPh sb="0" eb="1">
      <t>キ</t>
    </rPh>
    <phoneticPr fontId="2"/>
  </si>
  <si>
    <t>許可の内容</t>
    <rPh sb="0" eb="2">
      <t>キョカ</t>
    </rPh>
    <rPh sb="3" eb="5">
      <t>ナイヨウ</t>
    </rPh>
    <phoneticPr fontId="2"/>
  </si>
  <si>
    <t>廃棄物の種類①</t>
    <rPh sb="0" eb="3">
      <t>ハイキブツ</t>
    </rPh>
    <rPh sb="4" eb="6">
      <t>シュルイ</t>
    </rPh>
    <phoneticPr fontId="2"/>
  </si>
  <si>
    <t>廃棄物の種類②</t>
    <rPh sb="0" eb="3">
      <t>ハイキブツ</t>
    </rPh>
    <rPh sb="4" eb="6">
      <t>シュルイ</t>
    </rPh>
    <phoneticPr fontId="2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</si>
</sst>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7">
    <numFmt numFmtId="176" formatCode="aaa"/>
    <numFmt numFmtId="177" formatCode="[$-411]ggge&quot;年&quot;m&quot;月&quot;d&quot;日&quot;;@"/>
    <numFmt numFmtId="178" formatCode="0&quot;    日&quot;"/>
    <numFmt numFmtId="179" formatCode="&quot;(&quot;ggge&quot;年&quot;m&quot;月分&quot;&quot;)&quot;"/>
    <numFmt numFmtId="180" formatCode="0.00_ "/>
    <numFmt numFmtId="181" formatCode="&quot;(&quot;ggge&quot;年)&quot;"/>
    <numFmt numFmtId="182" formatCode="#,##0.0;[Red]\-#,##0.0"/>
  </numFmts>
  <fonts count="36">
    <font>
      <sz val="11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2"/>
      <color auto="1"/>
      <name val="ＭＳ Ｐゴシック"/>
      <family val="3"/>
      <scheme val="minor"/>
    </font>
    <font>
      <sz val="20"/>
      <color theme="4"/>
      <name val="ＭＳ Ｐゴシック"/>
      <family val="3"/>
      <scheme val="minor"/>
    </font>
    <font>
      <b/>
      <sz val="14"/>
      <color theme="4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4"/>
      <name val="ＭＳ Ｐゴシック"/>
      <family val="3"/>
      <scheme val="minor"/>
    </font>
    <font>
      <sz val="9"/>
      <color auto="1"/>
      <name val="ＭＳ Ｐゴシック"/>
      <family val="3"/>
      <scheme val="minor"/>
    </font>
    <font>
      <sz val="12"/>
      <color theme="4"/>
      <name val="ＭＳ Ｐゴシック"/>
      <family val="3"/>
      <scheme val="minor"/>
    </font>
    <font>
      <sz val="12"/>
      <color theme="0" tint="-0.5"/>
      <name val="ＭＳ Ｐゴシック"/>
      <family val="3"/>
      <scheme val="minor"/>
    </font>
    <font>
      <sz val="11"/>
      <color theme="1"/>
      <name val="ＭＳ 明朝"/>
      <family val="1"/>
    </font>
    <font>
      <sz val="12"/>
      <color theme="1"/>
      <name val="ＭＳ Ｐゴシック"/>
      <family val="3"/>
      <scheme val="minor"/>
    </font>
    <font>
      <sz val="11"/>
      <color theme="4"/>
      <name val="ＭＳ Ｐゴシック"/>
      <family val="3"/>
      <scheme val="minor"/>
    </font>
    <font>
      <sz val="18"/>
      <color theme="4"/>
      <name val="ＭＳ Ｐゴシック"/>
      <family val="3"/>
      <scheme val="minor"/>
    </font>
    <font>
      <sz val="14"/>
      <color theme="4"/>
      <name val="ＭＳ Ｐゴシック"/>
      <family val="3"/>
      <scheme val="minor"/>
    </font>
    <font>
      <sz val="11"/>
      <color auto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8"/>
      <color auto="1"/>
      <name val="ＭＳ Ｐゴシック"/>
      <family val="3"/>
      <scheme val="minor"/>
    </font>
    <font>
      <sz val="10"/>
      <color theme="1"/>
      <name val="ＭＳ Ｐゴシック"/>
      <family val="3"/>
      <scheme val="minor"/>
    </font>
    <font>
      <sz val="16"/>
      <color auto="1"/>
      <name val="ＭＳ Ｐゴシック"/>
      <family val="3"/>
      <scheme val="minor"/>
    </font>
    <font>
      <sz val="11"/>
      <color rgb="FFFF0000"/>
      <name val="ＭＳ Ｐゴシック"/>
      <family val="3"/>
      <scheme val="minor"/>
    </font>
    <font>
      <sz val="9"/>
      <color theme="1"/>
      <name val="ＭＳ Ｐゴシック"/>
      <family val="3"/>
      <scheme val="minor"/>
    </font>
    <font>
      <sz val="10.5"/>
      <color theme="1"/>
      <name val="ＭＳ 明朝"/>
      <family val="1"/>
    </font>
    <font>
      <sz val="14"/>
      <color theme="4"/>
      <name val="ＭＳ 明朝"/>
      <family val="1"/>
    </font>
    <font>
      <sz val="11"/>
      <color theme="4"/>
      <name val="ＭＳ 明朝"/>
      <family val="1"/>
    </font>
    <font>
      <sz val="8"/>
      <color theme="1"/>
      <name val="ＭＳ 明朝"/>
      <family val="1"/>
    </font>
    <font>
      <sz val="12"/>
      <color theme="4"/>
      <name val="ＭＳ 明朝"/>
      <family val="1"/>
    </font>
    <font>
      <sz val="10"/>
      <color theme="4"/>
      <name val="ＭＳ 明朝"/>
      <family val="1"/>
    </font>
    <font>
      <sz val="14"/>
      <color theme="1"/>
      <name val="ＭＳ Ｐゴシック"/>
      <family val="3"/>
      <scheme val="minor"/>
    </font>
    <font>
      <sz val="8"/>
      <color theme="1"/>
      <name val="ＭＳ Ｐゴシック"/>
      <family val="3"/>
      <scheme val="minor"/>
    </font>
    <font>
      <sz val="10"/>
      <color auto="1"/>
      <name val="ＭＳ Ｐゴシック"/>
      <family val="3"/>
    </font>
    <font>
      <sz val="16"/>
      <color theme="4"/>
      <name val="ＭＳ Ｐゴシック"/>
      <family val="3"/>
      <scheme val="minor"/>
    </font>
    <font>
      <sz val="28"/>
      <color theme="4"/>
      <name val="ＭＳ Ｐゴシック"/>
      <family val="3"/>
      <scheme val="minor"/>
    </font>
    <font>
      <sz val="12"/>
      <color theme="1"/>
      <name val="ＭＳ 明朝"/>
      <family val="1"/>
    </font>
    <font>
      <sz val="9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</fills>
  <borders count="98">
    <border>
      <left/>
      <right/>
      <top/>
      <bottom/>
      <diagonal/>
    </border>
    <border>
      <left style="medium">
        <color theme="0" tint="-0.5"/>
      </left>
      <right style="medium">
        <color theme="0" tint="-0.5"/>
      </right>
      <top style="medium">
        <color theme="0" tint="-0.5"/>
      </top>
      <bottom style="medium">
        <color theme="0" tint="-0.5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 style="thin">
        <color indexed="64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thin">
        <color indexed="64"/>
      </top>
      <bottom style="hair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 diagonalDown="1">
      <left style="medium">
        <color indexed="64"/>
      </left>
      <right style="medium">
        <color indexed="64"/>
      </right>
      <top style="medium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indexed="64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hair">
        <color indexed="64"/>
      </left>
      <right style="thin">
        <color indexed="64"/>
      </right>
      <top/>
      <bottom style="hair">
        <color auto="1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/>
      <diagonal/>
    </border>
    <border>
      <left style="hair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indexed="64"/>
      </right>
      <top/>
      <bottom/>
      <diagonal/>
    </border>
    <border>
      <left style="hair">
        <color auto="1"/>
      </left>
      <right style="thin">
        <color indexed="64"/>
      </right>
      <top style="hair">
        <color auto="1"/>
      </top>
      <bottom/>
      <diagonal/>
    </border>
    <border>
      <left/>
      <right style="thin">
        <color indexed="64"/>
      </right>
      <top/>
      <bottom style="hair">
        <color auto="1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Fill="1">
      <alignment vertical="center"/>
    </xf>
    <xf numFmtId="0" fontId="5" fillId="0" borderId="0" xfId="0" applyFont="1" applyFill="1" applyAlignment="1">
      <alignment horizontal="left" vertical="center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3" fillId="0" borderId="2" xfId="0" applyFont="1" applyFill="1" applyBorder="1" applyAlignment="1">
      <alignment horizontal="distributed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distributed" vertical="center"/>
    </xf>
    <xf numFmtId="0" fontId="7" fillId="0" borderId="0" xfId="0" applyFont="1" applyBorder="1">
      <alignment vertical="center"/>
    </xf>
    <xf numFmtId="0" fontId="3" fillId="0" borderId="3" xfId="0" applyFont="1" applyFill="1" applyBorder="1" applyAlignment="1">
      <alignment horizontal="right"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8" fillId="0" borderId="0" xfId="0" applyFont="1" applyAlignment="1"/>
    <xf numFmtId="0" fontId="3" fillId="2" borderId="1" xfId="0" applyFont="1" applyFill="1" applyBorder="1" applyAlignment="1" applyProtection="1">
      <alignment horizontal="left" vertical="center" indent="1"/>
      <protection locked="0"/>
    </xf>
    <xf numFmtId="0" fontId="3" fillId="0" borderId="4" xfId="0" applyFont="1" applyFill="1" applyBorder="1" applyAlignment="1" applyProtection="1">
      <alignment vertical="center"/>
    </xf>
    <xf numFmtId="0" fontId="3" fillId="2" borderId="1" xfId="0" applyFont="1" applyFill="1" applyBorder="1" applyAlignment="1" applyProtection="1">
      <alignment horizontal="left" vertical="center" wrapText="1" indent="1"/>
      <protection locked="0"/>
    </xf>
    <xf numFmtId="0" fontId="3" fillId="0" borderId="3" xfId="0" applyFont="1" applyFill="1" applyBorder="1" applyAlignment="1" applyProtection="1">
      <alignment vertical="center"/>
    </xf>
    <xf numFmtId="0" fontId="3" fillId="0" borderId="0" xfId="0" applyFo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0" xfId="0" applyFont="1" applyProtection="1">
      <alignment vertical="center"/>
    </xf>
    <xf numFmtId="0" fontId="11" fillId="0" borderId="0" xfId="0" applyFont="1" applyProtection="1">
      <alignment vertical="center"/>
    </xf>
    <xf numFmtId="0" fontId="12" fillId="0" borderId="0" xfId="0" applyFont="1" applyProtection="1">
      <alignment vertical="center"/>
    </xf>
    <xf numFmtId="56" fontId="13" fillId="0" borderId="0" xfId="0" applyNumberFormat="1" applyFont="1" applyProtection="1">
      <alignment vertical="center"/>
    </xf>
    <xf numFmtId="0" fontId="14" fillId="0" borderId="0" xfId="0" applyFont="1" applyAlignment="1" applyProtection="1">
      <alignment horizontal="center"/>
    </xf>
    <xf numFmtId="0" fontId="15" fillId="0" borderId="0" xfId="0" applyFont="1" applyProtection="1">
      <alignment vertical="center"/>
    </xf>
    <xf numFmtId="0" fontId="16" fillId="0" borderId="5" xfId="0" applyFont="1" applyBorder="1" applyAlignment="1" applyProtection="1">
      <alignment horizontal="center" vertical="center"/>
    </xf>
    <xf numFmtId="0" fontId="0" fillId="0" borderId="6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8" xfId="0" applyNumberFormat="1" applyFont="1" applyBorder="1" applyAlignment="1" applyProtection="1">
      <alignment horizontal="center" vertical="center"/>
    </xf>
    <xf numFmtId="0" fontId="0" fillId="0" borderId="9" xfId="0" applyNumberFormat="1" applyFont="1" applyBorder="1" applyAlignment="1" applyProtection="1">
      <alignment horizontal="center" vertical="center"/>
    </xf>
    <xf numFmtId="56" fontId="0" fillId="0" borderId="10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center" vertical="center"/>
    </xf>
    <xf numFmtId="0" fontId="0" fillId="0" borderId="11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vertical="center"/>
    </xf>
    <xf numFmtId="0" fontId="17" fillId="0" borderId="0" xfId="0" applyFont="1" applyAlignment="1" applyProtection="1">
      <alignment horizontal="center"/>
    </xf>
    <xf numFmtId="0" fontId="16" fillId="0" borderId="0" xfId="0" applyFont="1" applyAlignment="1" applyProtection="1">
      <alignment horizontal="right"/>
    </xf>
    <xf numFmtId="0" fontId="0" fillId="0" borderId="12" xfId="0" applyBorder="1" applyAlignment="1" applyProtection="1">
      <alignment horizontal="center" vertical="center"/>
    </xf>
    <xf numFmtId="0" fontId="16" fillId="0" borderId="13" xfId="0" applyFont="1" applyBorder="1" applyAlignment="1" applyProtection="1">
      <alignment horizontal="center" vertical="center"/>
    </xf>
    <xf numFmtId="0" fontId="16" fillId="0" borderId="14" xfId="0" applyFont="1" applyBorder="1" applyAlignment="1" applyProtection="1">
      <alignment horizontal="center" vertical="center" textRotation="255"/>
    </xf>
    <xf numFmtId="0" fontId="16" fillId="0" borderId="15" xfId="0" applyFont="1" applyBorder="1" applyAlignment="1" applyProtection="1">
      <alignment horizontal="center" vertical="center" textRotation="255"/>
    </xf>
    <xf numFmtId="176" fontId="13" fillId="0" borderId="16" xfId="0" applyNumberFormat="1" applyFont="1" applyBorder="1" applyAlignment="1" applyProtection="1">
      <alignment horizontal="center" vertical="center"/>
    </xf>
    <xf numFmtId="176" fontId="13" fillId="0" borderId="17" xfId="0" applyNumberFormat="1" applyFont="1" applyBorder="1" applyAlignment="1" applyProtection="1">
      <alignment horizontal="center" vertical="center"/>
    </xf>
    <xf numFmtId="176" fontId="13" fillId="0" borderId="18" xfId="0" applyNumberFormat="1" applyFont="1" applyBorder="1" applyAlignment="1" applyProtection="1">
      <alignment horizontal="center" vertical="center"/>
    </xf>
    <xf numFmtId="176" fontId="13" fillId="0" borderId="19" xfId="0" applyNumberFormat="1" applyFont="1" applyBorder="1" applyAlignment="1" applyProtection="1">
      <alignment horizontal="center" vertical="center"/>
    </xf>
    <xf numFmtId="0" fontId="0" fillId="0" borderId="13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/>
    </xf>
    <xf numFmtId="0" fontId="0" fillId="0" borderId="21" xfId="0" applyBorder="1" applyAlignment="1" applyProtection="1">
      <alignment horizontal="center" vertical="center"/>
    </xf>
    <xf numFmtId="0" fontId="0" fillId="0" borderId="11" xfId="0" applyBorder="1" applyAlignment="1" applyProtection="1">
      <alignment vertical="center"/>
    </xf>
    <xf numFmtId="0" fontId="18" fillId="0" borderId="0" xfId="0" applyFont="1" applyAlignment="1" applyProtection="1">
      <alignment horizontal="center" vertical="center"/>
    </xf>
    <xf numFmtId="0" fontId="0" fillId="2" borderId="22" xfId="0" applyFont="1" applyFill="1" applyBorder="1" applyAlignment="1" applyProtection="1">
      <alignment horizontal="center" vertical="center"/>
      <protection locked="0"/>
    </xf>
    <xf numFmtId="0" fontId="0" fillId="2" borderId="5" xfId="0" applyFont="1" applyFill="1" applyBorder="1" applyAlignment="1" applyProtection="1">
      <alignment horizontal="center" vertical="center"/>
      <protection locked="0"/>
    </xf>
    <xf numFmtId="0" fontId="19" fillId="0" borderId="23" xfId="0" applyFont="1" applyBorder="1" applyAlignment="1" applyProtection="1">
      <alignment horizontal="center" vertical="center" wrapText="1"/>
    </xf>
    <xf numFmtId="0" fontId="0" fillId="2" borderId="24" xfId="0" applyFont="1" applyFill="1" applyBorder="1" applyProtection="1">
      <alignment vertical="center"/>
      <protection locked="0"/>
    </xf>
    <xf numFmtId="0" fontId="0" fillId="2" borderId="25" xfId="0" applyFont="1" applyFill="1" applyBorder="1" applyProtection="1">
      <alignment vertical="center"/>
      <protection locked="0"/>
    </xf>
    <xf numFmtId="0" fontId="0" fillId="2" borderId="26" xfId="0" applyFont="1" applyFill="1" applyBorder="1" applyProtection="1">
      <alignment vertical="center"/>
      <protection locked="0"/>
    </xf>
    <xf numFmtId="0" fontId="0" fillId="0" borderId="23" xfId="0" applyFont="1" applyBorder="1" applyAlignment="1" applyProtection="1">
      <alignment vertical="center" shrinkToFit="1"/>
    </xf>
    <xf numFmtId="0" fontId="0" fillId="0" borderId="13" xfId="0" applyFont="1" applyBorder="1" applyProtection="1">
      <alignment vertical="center"/>
    </xf>
    <xf numFmtId="0" fontId="0" fillId="2" borderId="11" xfId="0" applyFont="1" applyFill="1" applyBorder="1" applyAlignment="1" applyProtection="1">
      <alignment horizontal="center" vertical="top"/>
      <protection locked="0"/>
    </xf>
    <xf numFmtId="0" fontId="0" fillId="0" borderId="27" xfId="0" applyBorder="1" applyAlignment="1" applyProtection="1">
      <alignment vertical="center"/>
      <protection locked="0"/>
    </xf>
    <xf numFmtId="0" fontId="16" fillId="0" borderId="0" xfId="0" applyFont="1" applyAlignment="1" applyProtection="1"/>
    <xf numFmtId="0" fontId="8" fillId="0" borderId="0" xfId="0" applyFont="1" applyProtection="1">
      <alignment vertical="center"/>
    </xf>
    <xf numFmtId="0" fontId="0" fillId="2" borderId="13" xfId="0" applyFont="1" applyFill="1" applyBorder="1" applyAlignment="1" applyProtection="1">
      <alignment horizontal="center" vertical="center"/>
      <protection locked="0"/>
    </xf>
    <xf numFmtId="0" fontId="19" fillId="0" borderId="28" xfId="0" applyFont="1" applyBorder="1" applyAlignment="1" applyProtection="1">
      <alignment horizontal="center" vertical="center" wrapText="1"/>
    </xf>
    <xf numFmtId="2" fontId="0" fillId="2" borderId="29" xfId="0" applyNumberFormat="1" applyFont="1" applyFill="1" applyBorder="1" applyProtection="1">
      <alignment vertical="center"/>
      <protection locked="0"/>
    </xf>
    <xf numFmtId="2" fontId="0" fillId="2" borderId="30" xfId="0" applyNumberFormat="1" applyFont="1" applyFill="1" applyBorder="1" applyProtection="1">
      <alignment vertical="center"/>
      <protection locked="0"/>
    </xf>
    <xf numFmtId="2" fontId="0" fillId="2" borderId="31" xfId="0" applyNumberFormat="1" applyFont="1" applyFill="1" applyBorder="1" applyProtection="1">
      <alignment vertical="center"/>
      <protection locked="0"/>
    </xf>
    <xf numFmtId="2" fontId="0" fillId="0" borderId="32" xfId="0" applyNumberFormat="1" applyFont="1" applyBorder="1" applyAlignment="1" applyProtection="1">
      <alignment vertical="center" shrinkToFit="1"/>
    </xf>
    <xf numFmtId="0" fontId="20" fillId="0" borderId="0" xfId="0" applyFont="1" applyAlignment="1" applyProtection="1"/>
    <xf numFmtId="0" fontId="21" fillId="0" borderId="0" xfId="0" applyFont="1" applyProtection="1">
      <alignment vertical="center"/>
    </xf>
    <xf numFmtId="0" fontId="19" fillId="0" borderId="33" xfId="0" applyFont="1" applyBorder="1" applyAlignment="1" applyProtection="1">
      <alignment horizontal="center" vertical="center" wrapText="1"/>
    </xf>
    <xf numFmtId="2" fontId="0" fillId="2" borderId="34" xfId="0" applyNumberFormat="1" applyFont="1" applyFill="1" applyBorder="1" applyProtection="1">
      <alignment vertical="center"/>
      <protection locked="0"/>
    </xf>
    <xf numFmtId="2" fontId="0" fillId="2" borderId="35" xfId="0" applyNumberFormat="1" applyFont="1" applyFill="1" applyBorder="1" applyProtection="1">
      <alignment vertical="center"/>
      <protection locked="0"/>
    </xf>
    <xf numFmtId="2" fontId="0" fillId="2" borderId="36" xfId="0" applyNumberFormat="1" applyFont="1" applyFill="1" applyBorder="1" applyProtection="1">
      <alignment vertical="center"/>
      <protection locked="0"/>
    </xf>
    <xf numFmtId="2" fontId="0" fillId="0" borderId="37" xfId="0" applyNumberFormat="1" applyFont="1" applyBorder="1" applyAlignment="1" applyProtection="1">
      <alignment vertical="center" shrinkToFit="1"/>
    </xf>
    <xf numFmtId="0" fontId="0" fillId="0" borderId="27" xfId="0" applyFont="1" applyBorder="1" applyProtection="1">
      <alignment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19" fillId="0" borderId="14" xfId="0" applyFont="1" applyBorder="1" applyAlignment="1" applyProtection="1">
      <alignment horizontal="center" vertical="center" wrapText="1"/>
    </xf>
    <xf numFmtId="2" fontId="0" fillId="0" borderId="16" xfId="0" applyNumberFormat="1" applyFont="1" applyFill="1" applyBorder="1" applyProtection="1">
      <alignment vertical="center"/>
    </xf>
    <xf numFmtId="2" fontId="0" fillId="0" borderId="18" xfId="0" applyNumberFormat="1" applyFont="1" applyFill="1" applyBorder="1" applyProtection="1">
      <alignment vertical="center"/>
    </xf>
    <xf numFmtId="2" fontId="0" fillId="0" borderId="19" xfId="0" applyNumberFormat="1" applyFont="1" applyFill="1" applyBorder="1" applyProtection="1">
      <alignment vertical="center"/>
    </xf>
    <xf numFmtId="2" fontId="0" fillId="0" borderId="15" xfId="0" applyNumberFormat="1" applyFont="1" applyBorder="1" applyAlignment="1" applyProtection="1">
      <alignment vertical="center" shrinkToFit="1"/>
    </xf>
    <xf numFmtId="0" fontId="13" fillId="0" borderId="0" xfId="0" applyFont="1" applyAlignment="1" applyProtection="1"/>
    <xf numFmtId="0" fontId="15" fillId="0" borderId="0" xfId="0" applyFont="1" applyAlignment="1" applyProtection="1"/>
    <xf numFmtId="0" fontId="0" fillId="2" borderId="20" xfId="0" applyFont="1" applyFill="1" applyBorder="1" applyAlignment="1" applyProtection="1">
      <alignment horizontal="center" vertical="top"/>
      <protection locked="0"/>
    </xf>
    <xf numFmtId="0" fontId="0" fillId="0" borderId="21" xfId="0" applyBorder="1" applyAlignment="1" applyProtection="1">
      <alignment vertical="center"/>
      <protection locked="0"/>
    </xf>
    <xf numFmtId="0" fontId="0" fillId="0" borderId="5" xfId="0" applyFont="1" applyFill="1" applyBorder="1" applyAlignment="1" applyProtection="1">
      <alignment horizontal="center" vertical="center"/>
      <protection locked="0"/>
    </xf>
    <xf numFmtId="0" fontId="0" fillId="2" borderId="24" xfId="0" applyFont="1" applyFill="1" applyBorder="1" applyProtection="1">
      <alignment vertical="center"/>
    </xf>
    <xf numFmtId="0" fontId="0" fillId="2" borderId="25" xfId="0" applyFont="1" applyFill="1" applyBorder="1" applyProtection="1">
      <alignment vertical="center"/>
    </xf>
    <xf numFmtId="0" fontId="0" fillId="2" borderId="26" xfId="0" applyFont="1" applyFill="1" applyBorder="1" applyProtection="1">
      <alignment vertical="center"/>
    </xf>
    <xf numFmtId="0" fontId="0" fillId="0" borderId="11" xfId="0" applyFont="1" applyBorder="1" applyProtection="1">
      <alignment vertical="center"/>
    </xf>
    <xf numFmtId="0" fontId="0" fillId="0" borderId="38" xfId="0" applyFont="1" applyFill="1" applyBorder="1" applyAlignment="1" applyProtection="1">
      <alignment horizontal="center" vertical="top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13" xfId="0" applyFont="1" applyFill="1" applyBorder="1" applyAlignment="1" applyProtection="1">
      <alignment horizontal="center" vertical="center"/>
      <protection locked="0"/>
    </xf>
    <xf numFmtId="2" fontId="0" fillId="2" borderId="29" xfId="0" applyNumberFormat="1" applyFont="1" applyFill="1" applyBorder="1" applyProtection="1">
      <alignment vertical="center"/>
    </xf>
    <xf numFmtId="2" fontId="0" fillId="2" borderId="30" xfId="0" applyNumberFormat="1" applyFont="1" applyFill="1" applyBorder="1" applyProtection="1">
      <alignment vertical="center"/>
    </xf>
    <xf numFmtId="2" fontId="0" fillId="2" borderId="31" xfId="0" applyNumberFormat="1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top"/>
      <protection locked="0"/>
    </xf>
    <xf numFmtId="2" fontId="0" fillId="2" borderId="34" xfId="0" applyNumberFormat="1" applyFont="1" applyFill="1" applyBorder="1" applyProtection="1">
      <alignment vertical="center"/>
    </xf>
    <xf numFmtId="2" fontId="0" fillId="2" borderId="35" xfId="0" applyNumberFormat="1" applyFont="1" applyFill="1" applyBorder="1" applyProtection="1">
      <alignment vertical="center"/>
    </xf>
    <xf numFmtId="2" fontId="0" fillId="2" borderId="36" xfId="0" applyNumberFormat="1" applyFont="1" applyFill="1" applyBorder="1" applyProtection="1">
      <alignment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2" fontId="0" fillId="2" borderId="16" xfId="0" applyNumberFormat="1" applyFont="1" applyFill="1" applyBorder="1" applyProtection="1">
      <alignment vertical="center"/>
    </xf>
    <xf numFmtId="2" fontId="0" fillId="2" borderId="18" xfId="0" applyNumberFormat="1" applyFont="1" applyFill="1" applyBorder="1" applyProtection="1">
      <alignment vertical="center"/>
    </xf>
    <xf numFmtId="2" fontId="0" fillId="2" borderId="19" xfId="0" applyNumberFormat="1" applyFont="1" applyFill="1" applyBorder="1" applyProtection="1">
      <alignment vertical="center"/>
    </xf>
    <xf numFmtId="0" fontId="0" fillId="0" borderId="0" xfId="0" applyBorder="1" applyAlignment="1" applyProtection="1">
      <alignment horizontal="center" vertical="center"/>
    </xf>
    <xf numFmtId="0" fontId="22" fillId="0" borderId="0" xfId="0" applyFont="1" applyBorder="1" applyAlignment="1" applyProtection="1">
      <alignment horizontal="center" vertical="center" wrapText="1"/>
    </xf>
    <xf numFmtId="0" fontId="0" fillId="0" borderId="0" xfId="0" applyFont="1" applyFill="1" applyBorder="1" applyProtection="1">
      <alignment vertical="center"/>
    </xf>
    <xf numFmtId="0" fontId="0" fillId="0" borderId="0" xfId="0" applyFont="1" applyFill="1" applyBorder="1" applyAlignment="1" applyProtection="1">
      <alignment horizontal="center" vertical="top"/>
    </xf>
    <xf numFmtId="0" fontId="23" fillId="0" borderId="0" xfId="0" applyFont="1" applyBorder="1" applyProtection="1">
      <alignment vertical="center"/>
    </xf>
    <xf numFmtId="0" fontId="23" fillId="0" borderId="0" xfId="0" applyFont="1" applyBorder="1" applyAlignment="1" applyProtection="1">
      <alignment horizontal="center" vertical="center"/>
    </xf>
    <xf numFmtId="177" fontId="23" fillId="0" borderId="0" xfId="0" applyNumberFormat="1" applyFont="1" applyBorder="1" applyAlignment="1" applyProtection="1">
      <alignment horizontal="right" vertical="center"/>
    </xf>
    <xf numFmtId="0" fontId="23" fillId="0" borderId="0" xfId="0" applyFont="1" applyBorder="1" applyAlignment="1" applyProtection="1">
      <alignment horizontal="left" vertical="center"/>
    </xf>
    <xf numFmtId="0" fontId="11" fillId="0" borderId="0" xfId="0" applyFont="1" applyBorder="1" applyProtection="1">
      <alignment vertical="center"/>
    </xf>
    <xf numFmtId="0" fontId="23" fillId="0" borderId="5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0" borderId="6" xfId="0" applyFont="1" applyBorder="1" applyAlignment="1" applyProtection="1">
      <alignment horizontal="center" vertical="center" textRotation="255"/>
    </xf>
    <xf numFmtId="0" fontId="23" fillId="0" borderId="38" xfId="0" applyFont="1" applyBorder="1" applyAlignment="1" applyProtection="1">
      <alignment horizontal="center" vertical="center" textRotation="255"/>
    </xf>
    <xf numFmtId="0" fontId="23" fillId="0" borderId="7" xfId="0" applyFont="1" applyBorder="1" applyAlignment="1" applyProtection="1">
      <alignment horizontal="center" vertical="center" textRotation="255"/>
    </xf>
    <xf numFmtId="0" fontId="23" fillId="0" borderId="6" xfId="0" applyFont="1" applyBorder="1" applyAlignment="1" applyProtection="1">
      <alignment horizontal="center" vertical="center"/>
    </xf>
    <xf numFmtId="0" fontId="23" fillId="0" borderId="38" xfId="0" applyFont="1" applyBorder="1" applyAlignment="1" applyProtection="1">
      <alignment horizontal="center" vertical="center"/>
    </xf>
    <xf numFmtId="0" fontId="23" fillId="0" borderId="7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0" fillId="0" borderId="20" xfId="0" applyBorder="1" applyAlignment="1" applyProtection="1">
      <alignment horizontal="center" vertical="center" textRotation="255"/>
    </xf>
    <xf numFmtId="0" fontId="0" fillId="0" borderId="39" xfId="0" applyBorder="1" applyAlignment="1" applyProtection="1">
      <alignment horizontal="center" vertical="center" textRotation="255"/>
    </xf>
    <xf numFmtId="0" fontId="0" fillId="0" borderId="21" xfId="0" applyBorder="1" applyAlignment="1" applyProtection="1">
      <alignment horizontal="center" vertical="center" textRotation="255"/>
    </xf>
    <xf numFmtId="0" fontId="23" fillId="0" borderId="11" xfId="0" applyFont="1" applyBorder="1" applyAlignment="1" applyProtection="1">
      <alignment horizontal="center" vertical="center"/>
    </xf>
    <xf numFmtId="0" fontId="23" fillId="0" borderId="27" xfId="0" applyFont="1" applyBorder="1" applyAlignment="1" applyProtection="1">
      <alignment horizontal="center" vertical="center"/>
    </xf>
    <xf numFmtId="0" fontId="11" fillId="0" borderId="6" xfId="0" applyFont="1" applyBorder="1" applyAlignment="1" applyProtection="1">
      <alignment horizontal="center" vertical="center"/>
    </xf>
    <xf numFmtId="0" fontId="11" fillId="0" borderId="11" xfId="0" applyFont="1" applyBorder="1" applyAlignment="1" applyProtection="1">
      <alignment horizontal="center" vertical="center"/>
    </xf>
    <xf numFmtId="0" fontId="0" fillId="0" borderId="27" xfId="0" applyBorder="1" applyAlignment="1" applyProtection="1">
      <alignment horizontal="center" vertical="center"/>
    </xf>
    <xf numFmtId="0" fontId="23" fillId="0" borderId="22" xfId="0" applyFont="1" applyBorder="1" applyAlignment="1" applyProtection="1">
      <alignment horizontal="center" vertical="center"/>
    </xf>
    <xf numFmtId="0" fontId="11" fillId="0" borderId="20" xfId="0" applyFont="1" applyBorder="1" applyAlignment="1" applyProtection="1">
      <alignment horizontal="center" vertical="center"/>
    </xf>
    <xf numFmtId="0" fontId="23" fillId="0" borderId="20" xfId="0" applyFont="1" applyBorder="1" applyAlignment="1" applyProtection="1">
      <alignment horizontal="center" vertical="center"/>
    </xf>
    <xf numFmtId="0" fontId="23" fillId="0" borderId="39" xfId="0" applyFont="1" applyBorder="1" applyAlignment="1" applyProtection="1">
      <alignment horizontal="center" vertical="center"/>
    </xf>
    <xf numFmtId="0" fontId="23" fillId="0" borderId="21" xfId="0" applyFont="1" applyBorder="1" applyAlignment="1" applyProtection="1">
      <alignment horizontal="center" vertical="center"/>
    </xf>
    <xf numFmtId="178" fontId="24" fillId="0" borderId="23" xfId="0" applyNumberFormat="1" applyFont="1" applyBorder="1" applyAlignment="1" applyProtection="1">
      <alignment horizontal="center" vertical="center"/>
    </xf>
    <xf numFmtId="0" fontId="25" fillId="0" borderId="6" xfId="0" applyFont="1" applyBorder="1" applyAlignment="1" applyProtection="1">
      <alignment horizontal="center" vertical="center"/>
    </xf>
    <xf numFmtId="0" fontId="13" fillId="0" borderId="7" xfId="0" applyFont="1" applyBorder="1" applyAlignment="1" applyProtection="1">
      <alignment horizontal="center" vertical="center"/>
    </xf>
    <xf numFmtId="0" fontId="24" fillId="0" borderId="23" xfId="0" applyFont="1" applyBorder="1" applyAlignment="1" applyProtection="1">
      <alignment horizontal="center" vertical="center"/>
    </xf>
    <xf numFmtId="2" fontId="24" fillId="0" borderId="23" xfId="0" applyNumberFormat="1" applyFont="1" applyBorder="1" applyAlignment="1" applyProtection="1">
      <alignment horizontal="center" vertical="center"/>
    </xf>
    <xf numFmtId="0" fontId="24" fillId="0" borderId="6" xfId="0" applyFont="1" applyFill="1" applyBorder="1" applyAlignment="1" applyProtection="1">
      <alignment horizontal="left" vertical="center" wrapText="1" indent="1"/>
    </xf>
    <xf numFmtId="0" fontId="24" fillId="0" borderId="38" xfId="0" applyFont="1" applyFill="1" applyBorder="1" applyAlignment="1" applyProtection="1">
      <alignment horizontal="left" vertical="center" indent="1"/>
    </xf>
    <xf numFmtId="0" fontId="24" fillId="0" borderId="23" xfId="0" applyFont="1" applyFill="1" applyBorder="1" applyAlignment="1" applyProtection="1">
      <alignment horizontal="left" vertical="center" indent="1"/>
    </xf>
    <xf numFmtId="0" fontId="25" fillId="0" borderId="11" xfId="0" applyFont="1" applyBorder="1" applyAlignment="1" applyProtection="1">
      <alignment horizontal="center" vertical="center"/>
    </xf>
    <xf numFmtId="0" fontId="13" fillId="0" borderId="27" xfId="0" applyFont="1" applyBorder="1" applyAlignment="1" applyProtection="1">
      <alignment horizontal="center" vertical="center"/>
    </xf>
    <xf numFmtId="0" fontId="24" fillId="0" borderId="11" xfId="0" applyFont="1" applyFill="1" applyBorder="1" applyAlignment="1" applyProtection="1">
      <alignment horizontal="left" vertical="center" indent="1"/>
    </xf>
    <xf numFmtId="0" fontId="24" fillId="0" borderId="0" xfId="0" applyFont="1" applyFill="1" applyBorder="1" applyAlignment="1" applyProtection="1">
      <alignment horizontal="left" vertical="center" indent="1"/>
    </xf>
    <xf numFmtId="0" fontId="23" fillId="0" borderId="27" xfId="0" applyFont="1" applyBorder="1" applyAlignment="1" applyProtection="1">
      <alignment horizontal="left" vertical="center"/>
    </xf>
    <xf numFmtId="0" fontId="23" fillId="0" borderId="11" xfId="0" applyFont="1" applyBorder="1" applyAlignment="1" applyProtection="1">
      <alignment horizontal="left" vertical="center"/>
    </xf>
    <xf numFmtId="0" fontId="26" fillId="0" borderId="27" xfId="0" applyNumberFormat="1" applyFont="1" applyBorder="1" applyAlignment="1" applyProtection="1">
      <alignment vertical="center"/>
    </xf>
    <xf numFmtId="0" fontId="23" fillId="0" borderId="11" xfId="0" applyFont="1" applyBorder="1" applyAlignment="1" applyProtection="1">
      <alignment horizontal="left" vertical="top"/>
    </xf>
    <xf numFmtId="0" fontId="23" fillId="0" borderId="0" xfId="0" applyFont="1" applyBorder="1" applyAlignment="1" applyProtection="1">
      <alignment horizontal="left" vertical="top"/>
    </xf>
    <xf numFmtId="0" fontId="23" fillId="0" borderId="0" xfId="0" applyFont="1" applyBorder="1" applyAlignment="1" applyProtection="1">
      <alignment vertical="center"/>
    </xf>
    <xf numFmtId="0" fontId="23" fillId="0" borderId="27" xfId="0" applyFont="1" applyBorder="1" applyAlignment="1" applyProtection="1">
      <alignment vertical="center"/>
    </xf>
    <xf numFmtId="0" fontId="0" fillId="0" borderId="11" xfId="0" applyBorder="1" applyAlignment="1" applyProtection="1">
      <alignment vertical="top"/>
    </xf>
    <xf numFmtId="0" fontId="0" fillId="0" borderId="0" xfId="0" applyBorder="1" applyAlignment="1" applyProtection="1">
      <alignment vertical="top"/>
    </xf>
    <xf numFmtId="0" fontId="11" fillId="0" borderId="0" xfId="0" applyFont="1" applyBorder="1" applyAlignment="1" applyProtection="1">
      <alignment horizontal="right" vertical="center"/>
    </xf>
    <xf numFmtId="179" fontId="23" fillId="0" borderId="27" xfId="0" applyNumberFormat="1" applyFont="1" applyBorder="1" applyAlignment="1" applyProtection="1">
      <alignment horizontal="right" vertical="center"/>
    </xf>
    <xf numFmtId="0" fontId="25" fillId="0" borderId="20" xfId="0" applyFont="1" applyBorder="1" applyAlignment="1" applyProtection="1">
      <alignment horizontal="center" vertical="center"/>
    </xf>
    <xf numFmtId="0" fontId="13" fillId="0" borderId="21" xfId="0" applyFont="1" applyBorder="1" applyAlignment="1" applyProtection="1">
      <alignment horizontal="center" vertical="center"/>
    </xf>
    <xf numFmtId="0" fontId="27" fillId="0" borderId="0" xfId="0" applyFont="1" applyBorder="1" applyAlignment="1" applyProtection="1">
      <alignment vertical="center"/>
    </xf>
    <xf numFmtId="0" fontId="23" fillId="0" borderId="11" xfId="0" applyFont="1" applyBorder="1" applyAlignment="1" applyProtection="1">
      <alignment vertical="center"/>
    </xf>
    <xf numFmtId="0" fontId="28" fillId="0" borderId="27" xfId="0" applyNumberFormat="1" applyFont="1" applyBorder="1" applyAlignment="1" applyProtection="1">
      <alignment vertical="center"/>
    </xf>
    <xf numFmtId="0" fontId="24" fillId="0" borderId="27" xfId="0" applyNumberFormat="1" applyFont="1" applyBorder="1" applyAlignment="1" applyProtection="1">
      <alignment vertical="center"/>
    </xf>
    <xf numFmtId="0" fontId="23" fillId="0" borderId="27" xfId="0" applyNumberFormat="1" applyFont="1" applyBorder="1" applyAlignment="1" applyProtection="1">
      <alignment horizontal="right" vertical="center"/>
    </xf>
    <xf numFmtId="0" fontId="24" fillId="0" borderId="20" xfId="0" applyFont="1" applyFill="1" applyBorder="1" applyAlignment="1" applyProtection="1">
      <alignment horizontal="left" vertical="center" indent="1"/>
    </xf>
    <xf numFmtId="0" fontId="24" fillId="0" borderId="39" xfId="0" applyFont="1" applyFill="1" applyBorder="1" applyAlignment="1" applyProtection="1">
      <alignment horizontal="left" vertical="center" indent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13" xfId="0" applyFont="1" applyFill="1" applyBorder="1" applyAlignment="1" applyProtection="1">
      <alignment horizontal="center" vertical="center"/>
    </xf>
    <xf numFmtId="0" fontId="13" fillId="0" borderId="12" xfId="0" applyFont="1" applyFill="1" applyBorder="1" applyAlignment="1" applyProtection="1">
      <alignment horizontal="center" vertical="center"/>
    </xf>
    <xf numFmtId="0" fontId="0" fillId="0" borderId="0" xfId="0" applyAlignment="1">
      <alignment vertical="center"/>
    </xf>
    <xf numFmtId="0" fontId="25" fillId="0" borderId="27" xfId="0" applyNumberFormat="1" applyFont="1" applyBorder="1" applyAlignment="1" applyProtection="1">
      <alignment vertical="center"/>
    </xf>
    <xf numFmtId="0" fontId="0" fillId="0" borderId="0" xfId="0" applyAlignment="1">
      <alignment horizontal="center" vertical="center"/>
    </xf>
    <xf numFmtId="0" fontId="29" fillId="0" borderId="0" xfId="1" applyFont="1" applyAlignment="1">
      <alignment horizontal="center" vertical="center"/>
    </xf>
    <xf numFmtId="0" fontId="1" fillId="0" borderId="5" xfId="1" applyFont="1" applyBorder="1" applyAlignment="1">
      <alignment horizontal="center" vertical="center" wrapText="1"/>
    </xf>
    <xf numFmtId="0" fontId="1" fillId="3" borderId="8" xfId="1" applyFont="1" applyFill="1" applyBorder="1" applyAlignment="1" applyProtection="1">
      <alignment vertical="center" wrapText="1"/>
      <protection locked="0"/>
    </xf>
    <xf numFmtId="0" fontId="1" fillId="3" borderId="9" xfId="1" applyFont="1" applyFill="1" applyBorder="1" applyAlignment="1" applyProtection="1">
      <alignment vertical="center" wrapText="1"/>
      <protection locked="0"/>
    </xf>
    <xf numFmtId="0" fontId="1" fillId="3" borderId="9" xfId="1" applyFont="1" applyFill="1" applyBorder="1" applyAlignment="1" applyProtection="1">
      <alignment horizontal="center" vertical="center" wrapText="1"/>
      <protection locked="0"/>
    </xf>
    <xf numFmtId="0" fontId="1" fillId="3" borderId="10" xfId="1" applyFont="1" applyFill="1" applyBorder="1" applyAlignment="1" applyProtection="1">
      <alignment vertical="center" wrapText="1"/>
      <protection locked="0"/>
    </xf>
    <xf numFmtId="0" fontId="1" fillId="0" borderId="0" xfId="1" applyFont="1" applyBorder="1" applyAlignment="1">
      <alignment vertical="center"/>
    </xf>
    <xf numFmtId="0" fontId="1" fillId="0" borderId="0" xfId="1" applyFont="1" applyBorder="1" applyAlignment="1">
      <alignment horizontal="center" vertical="center"/>
    </xf>
    <xf numFmtId="0" fontId="1" fillId="0" borderId="5" xfId="1" applyNumberFormat="1" applyFont="1" applyFill="1" applyBorder="1" applyAlignment="1" applyProtection="1">
      <alignment horizontal="center" vertical="center"/>
    </xf>
    <xf numFmtId="0" fontId="1" fillId="0" borderId="27" xfId="1" applyFont="1" applyBorder="1" applyAlignment="1">
      <alignment horizontal="center" vertical="center"/>
    </xf>
    <xf numFmtId="0" fontId="1" fillId="0" borderId="8" xfId="1" applyFont="1" applyBorder="1" applyAlignment="1">
      <alignment horizontal="center" vertical="center" wrapText="1"/>
    </xf>
    <xf numFmtId="0" fontId="1" fillId="0" borderId="10" xfId="1" applyFont="1" applyBorder="1" applyAlignment="1">
      <alignment horizontal="center" vertical="center" wrapText="1"/>
    </xf>
    <xf numFmtId="0" fontId="22" fillId="0" borderId="40" xfId="1" applyFont="1" applyBorder="1" applyAlignment="1">
      <alignment horizontal="center" vertical="center" wrapText="1"/>
    </xf>
    <xf numFmtId="0" fontId="22" fillId="0" borderId="41" xfId="1" applyFont="1" applyBorder="1" applyAlignment="1">
      <alignment horizontal="center" vertical="center" wrapText="1"/>
    </xf>
    <xf numFmtId="0" fontId="22" fillId="0" borderId="42" xfId="1" applyFont="1" applyBorder="1" applyAlignment="1">
      <alignment horizontal="center" vertical="center" wrapText="1"/>
    </xf>
    <xf numFmtId="0" fontId="1" fillId="3" borderId="43" xfId="1" applyFont="1" applyFill="1" applyBorder="1" applyAlignment="1" applyProtection="1">
      <alignment vertical="center" wrapText="1"/>
      <protection locked="0"/>
    </xf>
    <xf numFmtId="0" fontId="0" fillId="0" borderId="0" xfId="1" applyFont="1" applyAlignment="1">
      <alignment vertical="center" wrapText="1"/>
    </xf>
    <xf numFmtId="0" fontId="1" fillId="0" borderId="11" xfId="1" applyFont="1" applyBorder="1" applyAlignment="1">
      <alignment vertical="center" wrapText="1"/>
    </xf>
    <xf numFmtId="0" fontId="1" fillId="0" borderId="0" xfId="1" applyFont="1" applyBorder="1" applyAlignment="1">
      <alignment vertical="center" wrapText="1"/>
    </xf>
    <xf numFmtId="0" fontId="1" fillId="0" borderId="9" xfId="1" applyFont="1" applyBorder="1" applyAlignment="1">
      <alignment horizontal="center" vertical="center" wrapText="1"/>
    </xf>
    <xf numFmtId="0" fontId="1" fillId="0" borderId="13" xfId="1" applyFont="1" applyBorder="1" applyAlignment="1">
      <alignment horizontal="center" vertical="center" wrapText="1"/>
    </xf>
    <xf numFmtId="0" fontId="1" fillId="3" borderId="44" xfId="1" applyFont="1" applyFill="1" applyBorder="1" applyAlignment="1" applyProtection="1">
      <alignment vertical="center" wrapText="1"/>
      <protection locked="0"/>
    </xf>
    <xf numFmtId="0" fontId="1" fillId="3" borderId="45" xfId="1" applyFont="1" applyFill="1" applyBorder="1" applyAlignment="1" applyProtection="1">
      <alignment vertical="center" wrapText="1"/>
      <protection locked="0"/>
    </xf>
    <xf numFmtId="0" fontId="1" fillId="3" borderId="45" xfId="1" applyFont="1" applyFill="1" applyBorder="1" applyAlignment="1" applyProtection="1">
      <alignment horizontal="center" vertical="center" wrapText="1"/>
      <protection locked="0"/>
    </xf>
    <xf numFmtId="0" fontId="1" fillId="3" borderId="46" xfId="1" applyFont="1" applyFill="1" applyBorder="1" applyAlignment="1" applyProtection="1">
      <alignment vertical="center" wrapText="1"/>
      <protection locked="0"/>
    </xf>
    <xf numFmtId="0" fontId="1" fillId="0" borderId="13" xfId="1" applyFill="1" applyBorder="1" applyAlignment="1" applyProtection="1">
      <alignment horizontal="center" vertical="center"/>
    </xf>
    <xf numFmtId="0" fontId="1" fillId="0" borderId="44" xfId="1" applyFont="1" applyBorder="1" applyAlignment="1">
      <alignment horizontal="center" vertical="center" wrapText="1"/>
    </xf>
    <xf numFmtId="0" fontId="1" fillId="0" borderId="46" xfId="1" applyFont="1" applyBorder="1" applyAlignment="1">
      <alignment horizontal="center" vertical="center" wrapText="1"/>
    </xf>
    <xf numFmtId="0" fontId="22" fillId="0" borderId="8" xfId="1" applyFont="1" applyBorder="1" applyAlignment="1">
      <alignment horizontal="center" vertical="center" wrapText="1"/>
    </xf>
    <xf numFmtId="0" fontId="22" fillId="0" borderId="10" xfId="1" applyFont="1" applyBorder="1" applyAlignment="1">
      <alignment horizontal="center" vertical="center" wrapText="1"/>
    </xf>
    <xf numFmtId="0" fontId="22" fillId="0" borderId="5" xfId="1" applyFont="1" applyBorder="1" applyAlignment="1">
      <alignment horizontal="center" vertical="center" wrapText="1"/>
    </xf>
    <xf numFmtId="0" fontId="1" fillId="3" borderId="47" xfId="1" applyFont="1" applyFill="1" applyBorder="1" applyAlignment="1" applyProtection="1">
      <alignment vertical="center" wrapText="1"/>
      <protection locked="0"/>
    </xf>
    <xf numFmtId="0" fontId="1" fillId="0" borderId="27" xfId="1" applyFont="1" applyBorder="1" applyAlignment="1">
      <alignment vertical="center" wrapText="1"/>
    </xf>
    <xf numFmtId="0" fontId="1" fillId="0" borderId="45" xfId="1" applyFont="1" applyBorder="1" applyAlignment="1">
      <alignment horizontal="center" vertical="center" wrapText="1"/>
    </xf>
    <xf numFmtId="0" fontId="1" fillId="0" borderId="12" xfId="1" applyFill="1" applyBorder="1" applyAlignment="1" applyProtection="1">
      <alignment horizontal="center" vertical="center"/>
    </xf>
    <xf numFmtId="0" fontId="22" fillId="0" borderId="29" xfId="1" applyFont="1" applyBorder="1" applyAlignment="1">
      <alignment horizontal="center" vertical="center" wrapText="1"/>
    </xf>
    <xf numFmtId="0" fontId="22" fillId="0" borderId="31" xfId="1" applyFont="1" applyBorder="1" applyAlignment="1">
      <alignment horizontal="center" vertical="center" wrapText="1"/>
    </xf>
    <xf numFmtId="0" fontId="22" fillId="0" borderId="48" xfId="1" applyFont="1" applyBorder="1" applyAlignment="1">
      <alignment horizontal="center" vertical="center" wrapText="1"/>
    </xf>
    <xf numFmtId="0" fontId="1" fillId="0" borderId="12" xfId="1" applyFont="1" applyBorder="1" applyAlignment="1">
      <alignment horizontal="center" vertical="center" wrapText="1"/>
    </xf>
    <xf numFmtId="0" fontId="1" fillId="3" borderId="49" xfId="1" applyFont="1" applyFill="1" applyBorder="1" applyAlignment="1" applyProtection="1">
      <alignment vertical="center" wrapText="1"/>
      <protection locked="0"/>
    </xf>
    <xf numFmtId="0" fontId="1" fillId="3" borderId="50" xfId="1" applyFont="1" applyFill="1" applyBorder="1" applyAlignment="1" applyProtection="1">
      <alignment vertical="center" wrapText="1"/>
      <protection locked="0"/>
    </xf>
    <xf numFmtId="0" fontId="1" fillId="3" borderId="50" xfId="1" applyFont="1" applyFill="1" applyBorder="1" applyAlignment="1" applyProtection="1">
      <alignment horizontal="center" vertical="center" wrapText="1"/>
      <protection locked="0"/>
    </xf>
    <xf numFmtId="0" fontId="1" fillId="3" borderId="51" xfId="1" applyFont="1" applyFill="1" applyBorder="1" applyAlignment="1" applyProtection="1">
      <alignment vertical="center" wrapText="1"/>
      <protection locked="0"/>
    </xf>
    <xf numFmtId="0" fontId="1" fillId="0" borderId="52" xfId="1" applyFont="1" applyBorder="1" applyAlignment="1">
      <alignment horizontal="center" vertical="center" wrapText="1"/>
    </xf>
    <xf numFmtId="0" fontId="1" fillId="0" borderId="16" xfId="1" applyFont="1" applyBorder="1" applyAlignment="1">
      <alignment horizontal="center" vertical="center" wrapText="1"/>
    </xf>
    <xf numFmtId="0" fontId="1" fillId="0" borderId="19" xfId="1" applyFont="1" applyBorder="1" applyAlignment="1">
      <alignment horizontal="center" vertical="center" wrapText="1"/>
    </xf>
    <xf numFmtId="0" fontId="1" fillId="0" borderId="15" xfId="1" applyFont="1" applyBorder="1" applyAlignment="1">
      <alignment horizontal="center" vertical="center" wrapText="1"/>
    </xf>
    <xf numFmtId="0" fontId="1" fillId="3" borderId="53" xfId="1" applyFill="1" applyBorder="1" applyAlignment="1" applyProtection="1">
      <alignment vertical="center" wrapText="1"/>
      <protection locked="0"/>
    </xf>
    <xf numFmtId="0" fontId="1" fillId="0" borderId="38" xfId="1" applyFont="1" applyBorder="1" applyAlignment="1">
      <alignment horizontal="center" vertical="center"/>
    </xf>
    <xf numFmtId="0" fontId="1" fillId="0" borderId="18" xfId="1" applyFont="1" applyBorder="1" applyAlignment="1">
      <alignment horizontal="center" vertical="center" wrapText="1"/>
    </xf>
    <xf numFmtId="0" fontId="1" fillId="0" borderId="54" xfId="1" applyFont="1" applyBorder="1" applyAlignment="1">
      <alignment horizontal="center" vertical="center" wrapText="1"/>
    </xf>
    <xf numFmtId="2" fontId="1" fillId="0" borderId="55" xfId="1" applyNumberFormat="1" applyFont="1" applyFill="1" applyBorder="1" applyAlignment="1" applyProtection="1">
      <alignment vertical="center" wrapText="1"/>
    </xf>
    <xf numFmtId="2" fontId="1" fillId="0" borderId="56" xfId="1" applyNumberFormat="1" applyFont="1" applyFill="1" applyBorder="1" applyAlignment="1" applyProtection="1">
      <alignment vertical="center" wrapText="1"/>
    </xf>
    <xf numFmtId="2" fontId="1" fillId="3" borderId="55" xfId="1" applyNumberFormat="1" applyFont="1" applyFill="1" applyBorder="1" applyAlignment="1" applyProtection="1">
      <alignment vertical="center" wrapText="1"/>
      <protection locked="0"/>
    </xf>
    <xf numFmtId="2" fontId="1" fillId="3" borderId="56" xfId="1" applyNumberFormat="1" applyFont="1" applyFill="1" applyBorder="1" applyAlignment="1" applyProtection="1">
      <alignment vertical="center" wrapText="1"/>
      <protection locked="0"/>
    </xf>
    <xf numFmtId="180" fontId="1" fillId="0" borderId="57" xfId="1" applyNumberFormat="1" applyFont="1" applyBorder="1" applyAlignment="1">
      <alignment vertical="center" wrapText="1"/>
    </xf>
    <xf numFmtId="2" fontId="1" fillId="0" borderId="58" xfId="1" applyNumberFormat="1" applyFont="1" applyFill="1" applyBorder="1" applyAlignment="1" applyProtection="1">
      <alignment vertical="center" wrapText="1"/>
    </xf>
    <xf numFmtId="180" fontId="1" fillId="0" borderId="56" xfId="1" applyNumberFormat="1" applyFont="1" applyBorder="1" applyAlignment="1">
      <alignment vertical="center" wrapText="1"/>
    </xf>
    <xf numFmtId="2" fontId="1" fillId="0" borderId="56" xfId="1" applyNumberFormat="1" applyFont="1" applyBorder="1" applyAlignment="1">
      <alignment vertical="center" wrapText="1"/>
    </xf>
    <xf numFmtId="0" fontId="1" fillId="0" borderId="27" xfId="1" applyFont="1" applyBorder="1" applyAlignment="1">
      <alignment vertical="center"/>
    </xf>
    <xf numFmtId="0" fontId="1" fillId="0" borderId="59" xfId="1" applyFont="1" applyBorder="1" applyAlignment="1">
      <alignment horizontal="center" vertical="center" wrapText="1"/>
    </xf>
    <xf numFmtId="2" fontId="1" fillId="0" borderId="60" xfId="1" applyNumberFormat="1" applyFont="1" applyFill="1" applyBorder="1" applyAlignment="1" applyProtection="1">
      <alignment vertical="center" wrapText="1"/>
    </xf>
    <xf numFmtId="2" fontId="1" fillId="0" borderId="61" xfId="1" applyNumberFormat="1" applyFont="1" applyFill="1" applyBorder="1" applyAlignment="1" applyProtection="1">
      <alignment vertical="center" wrapText="1"/>
    </xf>
    <xf numFmtId="2" fontId="1" fillId="3" borderId="60" xfId="1" applyNumberFormat="1" applyFont="1" applyFill="1" applyBorder="1" applyAlignment="1" applyProtection="1">
      <alignment vertical="center" wrapText="1"/>
      <protection locked="0"/>
    </xf>
    <xf numFmtId="2" fontId="1" fillId="3" borderId="61" xfId="1" applyNumberFormat="1" applyFont="1" applyFill="1" applyBorder="1" applyAlignment="1" applyProtection="1">
      <alignment vertical="center" wrapText="1"/>
      <protection locked="0"/>
    </xf>
    <xf numFmtId="180" fontId="1" fillId="0" borderId="62" xfId="1" applyNumberFormat="1" applyFont="1" applyBorder="1" applyAlignment="1">
      <alignment vertical="center" wrapText="1"/>
    </xf>
    <xf numFmtId="2" fontId="1" fillId="0" borderId="63" xfId="1" applyNumberFormat="1" applyFont="1" applyFill="1" applyBorder="1" applyAlignment="1" applyProtection="1">
      <alignment vertical="center" wrapText="1"/>
    </xf>
    <xf numFmtId="2" fontId="1" fillId="0" borderId="61" xfId="1" applyNumberFormat="1" applyFont="1" applyBorder="1" applyAlignment="1">
      <alignment vertical="center" wrapText="1"/>
    </xf>
    <xf numFmtId="0" fontId="29" fillId="0" borderId="0" xfId="1" applyFont="1" applyAlignment="1">
      <alignment horizontal="distributed" vertical="center"/>
    </xf>
    <xf numFmtId="2" fontId="1" fillId="0" borderId="62" xfId="1" applyNumberFormat="1" applyFont="1" applyBorder="1" applyAlignment="1">
      <alignment vertical="center" wrapText="1"/>
    </xf>
    <xf numFmtId="0" fontId="0" fillId="0" borderId="0" xfId="1" applyFont="1" applyAlignment="1">
      <alignment horizontal="distributed" vertical="center"/>
    </xf>
    <xf numFmtId="181" fontId="29" fillId="0" borderId="0" xfId="1" applyNumberFormat="1" applyFont="1" applyFill="1" applyAlignment="1" applyProtection="1">
      <alignment horizontal="center" vertical="center"/>
    </xf>
    <xf numFmtId="0" fontId="0" fillId="0" borderId="50" xfId="0" applyBorder="1" applyAlignment="1">
      <alignment vertical="center" wrapText="1"/>
    </xf>
    <xf numFmtId="181" fontId="0" fillId="0" borderId="0" xfId="1" applyNumberFormat="1" applyFont="1" applyFill="1" applyAlignment="1" applyProtection="1">
      <alignment horizontal="center" vertical="center"/>
    </xf>
    <xf numFmtId="0" fontId="19" fillId="0" borderId="0" xfId="1" applyFont="1" applyAlignment="1">
      <alignment horizontal="distributed" vertical="center"/>
    </xf>
    <xf numFmtId="0" fontId="1" fillId="0" borderId="23" xfId="1" applyFont="1" applyBorder="1" applyAlignment="1">
      <alignment horizontal="center" vertical="center"/>
    </xf>
    <xf numFmtId="0" fontId="1" fillId="0" borderId="40" xfId="1" applyFont="1" applyBorder="1" applyAlignment="1">
      <alignment vertical="center"/>
    </xf>
    <xf numFmtId="0" fontId="1" fillId="0" borderId="41" xfId="1" applyBorder="1" applyAlignment="1">
      <alignment vertical="center"/>
    </xf>
    <xf numFmtId="0" fontId="1" fillId="0" borderId="42" xfId="1" applyBorder="1" applyAlignment="1">
      <alignment vertical="center"/>
    </xf>
    <xf numFmtId="0" fontId="0" fillId="0" borderId="0" xfId="1" applyFont="1" applyAlignment="1">
      <alignment horizontal="right" vertical="center"/>
    </xf>
    <xf numFmtId="0" fontId="0" fillId="0" borderId="0" xfId="1" applyFont="1" applyFill="1" applyAlignment="1" applyProtection="1">
      <alignment horizontal="left" vertical="center" indent="1" shrinkToFit="1"/>
    </xf>
    <xf numFmtId="0" fontId="0" fillId="0" borderId="0" xfId="1" applyFont="1" applyAlignment="1" applyProtection="1">
      <alignment vertical="center"/>
    </xf>
    <xf numFmtId="0" fontId="0" fillId="0" borderId="0" xfId="1" applyFont="1" applyFill="1" applyAlignment="1" applyProtection="1">
      <alignment horizontal="left" vertical="center" indent="1"/>
    </xf>
    <xf numFmtId="0" fontId="1" fillId="0" borderId="0" xfId="1" applyFont="1" applyBorder="1" applyAlignment="1">
      <alignment horizontal="center" vertical="center" wrapText="1"/>
    </xf>
    <xf numFmtId="0" fontId="1" fillId="0" borderId="5" xfId="1" applyFont="1" applyBorder="1" applyAlignment="1">
      <alignment horizontal="center" vertical="center"/>
    </xf>
    <xf numFmtId="0" fontId="1" fillId="3" borderId="8" xfId="1" applyFont="1" applyFill="1" applyBorder="1" applyAlignment="1" applyProtection="1">
      <alignment vertical="center"/>
      <protection locked="0"/>
    </xf>
    <xf numFmtId="0" fontId="1" fillId="3" borderId="9" xfId="1" applyFont="1" applyFill="1" applyBorder="1" applyAlignment="1" applyProtection="1">
      <alignment vertical="center"/>
      <protection locked="0"/>
    </xf>
    <xf numFmtId="0" fontId="1" fillId="3" borderId="9" xfId="1" applyFont="1" applyFill="1" applyBorder="1" applyAlignment="1" applyProtection="1">
      <alignment horizontal="center" vertical="center"/>
      <protection locked="0"/>
    </xf>
    <xf numFmtId="0" fontId="1" fillId="3" borderId="10" xfId="1" applyFont="1" applyFill="1" applyBorder="1" applyAlignment="1" applyProtection="1">
      <alignment vertical="center"/>
      <protection locked="0"/>
    </xf>
    <xf numFmtId="0" fontId="30" fillId="0" borderId="0" xfId="1" applyFont="1" applyBorder="1" applyAlignment="1">
      <alignment vertical="center"/>
    </xf>
    <xf numFmtId="0" fontId="1" fillId="0" borderId="13" xfId="1" applyFont="1" applyBorder="1" applyAlignment="1">
      <alignment horizontal="center" vertical="center"/>
    </xf>
    <xf numFmtId="0" fontId="1" fillId="3" borderId="44" xfId="1" applyFont="1" applyFill="1" applyBorder="1" applyAlignment="1" applyProtection="1">
      <alignment vertical="center"/>
      <protection locked="0"/>
    </xf>
    <xf numFmtId="0" fontId="1" fillId="3" borderId="45" xfId="1" applyFont="1" applyFill="1" applyBorder="1" applyAlignment="1" applyProtection="1">
      <alignment vertical="center"/>
      <protection locked="0"/>
    </xf>
    <xf numFmtId="0" fontId="1" fillId="3" borderId="45" xfId="1" applyFont="1" applyFill="1" applyBorder="1" applyAlignment="1" applyProtection="1">
      <alignment horizontal="center" vertical="center"/>
      <protection locked="0"/>
    </xf>
    <xf numFmtId="0" fontId="1" fillId="3" borderId="46" xfId="1" applyFont="1" applyFill="1" applyBorder="1" applyAlignment="1" applyProtection="1">
      <alignment vertical="center"/>
      <protection locked="0"/>
    </xf>
    <xf numFmtId="2" fontId="1" fillId="0" borderId="16" xfId="1" applyNumberFormat="1" applyFont="1" applyFill="1" applyBorder="1" applyAlignment="1" applyProtection="1">
      <alignment vertical="center" wrapText="1"/>
    </xf>
    <xf numFmtId="2" fontId="1" fillId="0" borderId="19" xfId="1" applyNumberFormat="1" applyFont="1" applyFill="1" applyBorder="1" applyAlignment="1" applyProtection="1">
      <alignment vertical="center" wrapText="1"/>
    </xf>
    <xf numFmtId="2" fontId="1" fillId="3" borderId="16" xfId="1" applyNumberFormat="1" applyFont="1" applyFill="1" applyBorder="1" applyAlignment="1" applyProtection="1">
      <alignment vertical="center" wrapText="1"/>
      <protection locked="0"/>
    </xf>
    <xf numFmtId="2" fontId="1" fillId="3" borderId="36" xfId="1" applyNumberFormat="1" applyFont="1" applyFill="1" applyBorder="1" applyAlignment="1" applyProtection="1">
      <alignment vertical="center" wrapText="1"/>
      <protection locked="0"/>
    </xf>
    <xf numFmtId="2" fontId="1" fillId="0" borderId="18" xfId="1" applyNumberFormat="1" applyFont="1" applyFill="1" applyBorder="1" applyAlignment="1" applyProtection="1">
      <alignment vertical="center" wrapText="1"/>
    </xf>
    <xf numFmtId="0" fontId="29" fillId="0" borderId="0" xfId="1" applyFont="1" applyAlignment="1">
      <alignment vertical="center"/>
    </xf>
    <xf numFmtId="0" fontId="1" fillId="0" borderId="12" xfId="1" applyFont="1" applyBorder="1" applyAlignment="1">
      <alignment horizontal="center" vertical="center"/>
    </xf>
    <xf numFmtId="0" fontId="1" fillId="3" borderId="49" xfId="1" applyFont="1" applyFill="1" applyBorder="1" applyAlignment="1" applyProtection="1">
      <alignment vertical="center"/>
      <protection locked="0"/>
    </xf>
    <xf numFmtId="0" fontId="1" fillId="3" borderId="50" xfId="1" applyFont="1" applyFill="1" applyBorder="1" applyAlignment="1" applyProtection="1">
      <alignment vertical="center"/>
      <protection locked="0"/>
    </xf>
    <xf numFmtId="0" fontId="1" fillId="3" borderId="50" xfId="1" applyFont="1" applyFill="1" applyBorder="1" applyAlignment="1" applyProtection="1">
      <alignment horizontal="center" vertical="center"/>
      <protection locked="0"/>
    </xf>
    <xf numFmtId="0" fontId="1" fillId="3" borderId="51" xfId="1" applyFont="1" applyFill="1" applyBorder="1" applyAlignment="1" applyProtection="1">
      <alignment vertical="center"/>
      <protection locked="0"/>
    </xf>
    <xf numFmtId="0" fontId="1" fillId="0" borderId="23" xfId="1" applyFont="1" applyBorder="1" applyAlignment="1">
      <alignment horizontal="center" vertical="center" wrapText="1"/>
    </xf>
    <xf numFmtId="2" fontId="1" fillId="0" borderId="24" xfId="1" applyNumberFormat="1" applyFont="1" applyBorder="1" applyAlignment="1">
      <alignment vertical="center" wrapText="1"/>
    </xf>
    <xf numFmtId="2" fontId="1" fillId="0" borderId="26" xfId="1" applyNumberFormat="1" applyFont="1" applyBorder="1" applyAlignment="1">
      <alignment vertical="center" wrapText="1"/>
    </xf>
    <xf numFmtId="2" fontId="1" fillId="0" borderId="42" xfId="1" applyNumberFormat="1" applyFont="1" applyBorder="1" applyAlignment="1">
      <alignment vertical="center" wrapText="1"/>
    </xf>
    <xf numFmtId="2" fontId="1" fillId="0" borderId="25" xfId="1" applyNumberFormat="1" applyFont="1" applyBorder="1" applyAlignment="1">
      <alignment vertical="center" wrapText="1"/>
    </xf>
    <xf numFmtId="0" fontId="0" fillId="0" borderId="64" xfId="0" applyBorder="1" applyAlignment="1" applyProtection="1">
      <alignment vertical="center"/>
    </xf>
    <xf numFmtId="0" fontId="0" fillId="0" borderId="65" xfId="0" applyBorder="1" applyAlignment="1" applyProtection="1">
      <alignment horizontal="center" vertical="center"/>
    </xf>
    <xf numFmtId="0" fontId="0" fillId="0" borderId="66" xfId="0" applyBorder="1" applyAlignment="1" applyProtection="1">
      <alignment horizontal="center" vertical="center"/>
    </xf>
    <xf numFmtId="0" fontId="0" fillId="0" borderId="67" xfId="0" applyBorder="1" applyAlignment="1" applyProtection="1">
      <alignment horizontal="center" vertical="center"/>
    </xf>
    <xf numFmtId="0" fontId="0" fillId="0" borderId="68" xfId="0" applyBorder="1" applyAlignment="1" applyProtection="1">
      <alignment horizontal="center" vertical="center"/>
    </xf>
    <xf numFmtId="38" fontId="31" fillId="0" borderId="0" xfId="2" applyFont="1" applyFill="1" applyBorder="1" applyAlignment="1" applyProtection="1">
      <alignment horizontal="center" vertical="center"/>
    </xf>
    <xf numFmtId="38" fontId="31" fillId="0" borderId="69" xfId="2" applyFont="1" applyFill="1" applyBorder="1" applyAlignment="1" applyProtection="1">
      <alignment horizontal="center" vertical="center" wrapText="1"/>
    </xf>
    <xf numFmtId="38" fontId="31" fillId="0" borderId="65" xfId="2" applyFont="1" applyFill="1" applyBorder="1" applyAlignment="1" applyProtection="1">
      <alignment horizontal="center" vertical="center"/>
    </xf>
    <xf numFmtId="0" fontId="0" fillId="0" borderId="66" xfId="0" applyFont="1" applyBorder="1" applyProtection="1">
      <alignment vertical="center"/>
      <protection locked="0"/>
    </xf>
    <xf numFmtId="0" fontId="0" fillId="0" borderId="67" xfId="0" applyBorder="1" applyProtection="1">
      <alignment vertical="center"/>
      <protection locked="0"/>
    </xf>
    <xf numFmtId="0" fontId="0" fillId="0" borderId="68" xfId="0" applyBorder="1" applyProtection="1">
      <alignment vertical="center"/>
      <protection locked="0"/>
    </xf>
    <xf numFmtId="182" fontId="31" fillId="0" borderId="0" xfId="2" applyNumberFormat="1" applyFont="1" applyFill="1" applyBorder="1" applyAlignment="1" applyProtection="1">
      <alignment horizontal="center" vertical="center"/>
    </xf>
    <xf numFmtId="182" fontId="16" fillId="0" borderId="70" xfId="2" applyNumberFormat="1" applyFont="1" applyFill="1" applyBorder="1" applyAlignment="1" applyProtection="1">
      <alignment horizontal="center" vertical="center"/>
    </xf>
    <xf numFmtId="0" fontId="0" fillId="0" borderId="71" xfId="0" applyFont="1" applyBorder="1" applyAlignment="1" applyProtection="1">
      <alignment horizontal="center" vertical="center" wrapText="1"/>
    </xf>
    <xf numFmtId="1" fontId="0" fillId="0" borderId="72" xfId="0" applyNumberFormat="1" applyFont="1" applyBorder="1" applyProtection="1">
      <alignment vertical="center"/>
      <protection locked="0"/>
    </xf>
    <xf numFmtId="0" fontId="0" fillId="0" borderId="42" xfId="0" applyNumberFormat="1" applyFont="1" applyBorder="1" applyProtection="1">
      <alignment vertical="center"/>
      <protection locked="0"/>
    </xf>
    <xf numFmtId="0" fontId="0" fillId="0" borderId="73" xfId="0" applyNumberFormat="1" applyFont="1" applyBorder="1" applyProtection="1">
      <alignment vertical="center"/>
      <protection locked="0"/>
    </xf>
    <xf numFmtId="0" fontId="0" fillId="0" borderId="74" xfId="0" applyNumberFormat="1" applyFont="1" applyBorder="1" applyProtection="1">
      <alignment vertical="center"/>
      <protection locked="0"/>
    </xf>
    <xf numFmtId="182" fontId="16" fillId="0" borderId="75" xfId="2" applyNumberFormat="1" applyFont="1" applyFill="1" applyBorder="1" applyAlignment="1" applyProtection="1">
      <alignment horizontal="center" vertical="center"/>
    </xf>
    <xf numFmtId="0" fontId="0" fillId="0" borderId="76" xfId="0" applyFont="1" applyBorder="1" applyAlignment="1" applyProtection="1">
      <alignment horizontal="center" vertical="center" wrapText="1"/>
    </xf>
    <xf numFmtId="2" fontId="0" fillId="0" borderId="77" xfId="0" applyNumberFormat="1" applyFont="1" applyBorder="1" applyProtection="1">
      <alignment vertical="center"/>
      <protection locked="0"/>
    </xf>
    <xf numFmtId="2" fontId="0" fillId="0" borderId="57" xfId="0" applyNumberFormat="1" applyFont="1" applyBorder="1" applyProtection="1">
      <alignment vertical="center"/>
      <protection locked="0"/>
    </xf>
    <xf numFmtId="2" fontId="0" fillId="0" borderId="78" xfId="0" applyNumberFormat="1" applyFont="1" applyBorder="1" applyProtection="1">
      <alignment vertical="center"/>
      <protection locked="0"/>
    </xf>
    <xf numFmtId="0" fontId="0" fillId="0" borderId="75" xfId="0" applyFont="1" applyFill="1" applyBorder="1" applyAlignment="1" applyProtection="1">
      <alignment horizontal="center" vertical="center"/>
    </xf>
    <xf numFmtId="0" fontId="0" fillId="0" borderId="79" xfId="0" applyFont="1" applyBorder="1" applyAlignment="1" applyProtection="1">
      <alignment horizontal="center" vertical="center" wrapText="1"/>
    </xf>
    <xf numFmtId="2" fontId="0" fillId="0" borderId="80" xfId="0" applyNumberFormat="1" applyFont="1" applyBorder="1" applyProtection="1">
      <alignment vertical="center"/>
      <protection locked="0"/>
    </xf>
    <xf numFmtId="2" fontId="0" fillId="0" borderId="62" xfId="0" applyNumberFormat="1" applyFont="1" applyBorder="1" applyProtection="1">
      <alignment vertical="center"/>
      <protection locked="0"/>
    </xf>
    <xf numFmtId="2" fontId="0" fillId="0" borderId="81" xfId="0" applyNumberFormat="1" applyFont="1" applyBorder="1" applyProtection="1">
      <alignment vertical="center"/>
      <protection locked="0"/>
    </xf>
    <xf numFmtId="0" fontId="0" fillId="0" borderId="82" xfId="0" applyFont="1" applyBorder="1" applyAlignment="1">
      <alignment horizontal="center" vertical="center"/>
    </xf>
    <xf numFmtId="0" fontId="0" fillId="0" borderId="83" xfId="0" applyFont="1" applyBorder="1" applyAlignment="1" applyProtection="1">
      <alignment horizontal="center" vertical="center" wrapText="1"/>
    </xf>
    <xf numFmtId="2" fontId="0" fillId="0" borderId="84" xfId="0" applyNumberFormat="1" applyFont="1" applyBorder="1" applyProtection="1">
      <alignment vertical="center"/>
      <protection locked="0"/>
    </xf>
    <xf numFmtId="2" fontId="0" fillId="0" borderId="85" xfId="0" applyNumberFormat="1" applyFont="1" applyBorder="1" applyProtection="1">
      <alignment vertical="center"/>
      <protection locked="0"/>
    </xf>
    <xf numFmtId="2" fontId="0" fillId="0" borderId="86" xfId="0" applyNumberFormat="1" applyFont="1" applyBorder="1" applyProtection="1">
      <alignment vertical="center"/>
      <protection locked="0"/>
    </xf>
    <xf numFmtId="38" fontId="16" fillId="0" borderId="70" xfId="2" applyNumberFormat="1" applyFont="1" applyFill="1" applyBorder="1" applyAlignment="1" applyProtection="1">
      <alignment horizontal="center" vertical="center"/>
    </xf>
    <xf numFmtId="0" fontId="0" fillId="0" borderId="72" xfId="0" applyNumberFormat="1" applyFont="1" applyBorder="1" applyProtection="1">
      <alignment vertical="center"/>
      <protection locked="0"/>
    </xf>
    <xf numFmtId="38" fontId="16" fillId="0" borderId="75" xfId="2" applyNumberFormat="1" applyFont="1" applyFill="1" applyBorder="1" applyAlignment="1" applyProtection="1">
      <alignment horizontal="center" vertical="center"/>
    </xf>
    <xf numFmtId="40" fontId="31" fillId="0" borderId="0" xfId="2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center"/>
    </xf>
    <xf numFmtId="0" fontId="16" fillId="0" borderId="5" xfId="0" applyFont="1" applyBorder="1" applyAlignment="1" applyProtection="1">
      <alignment horizontal="right" vertical="center"/>
    </xf>
    <xf numFmtId="0" fontId="0" fillId="0" borderId="6" xfId="0" applyFont="1" applyBorder="1" applyAlignment="1" applyProtection="1">
      <alignment horizontal="right" vertical="center"/>
    </xf>
    <xf numFmtId="0" fontId="0" fillId="0" borderId="7" xfId="0" applyFont="1" applyBorder="1" applyAlignment="1" applyProtection="1">
      <alignment horizontal="right" vertical="center"/>
    </xf>
    <xf numFmtId="56" fontId="0" fillId="0" borderId="8" xfId="0" applyNumberFormat="1" applyFont="1" applyBorder="1" applyAlignment="1" applyProtection="1">
      <alignment horizontal="center" vertical="center"/>
    </xf>
    <xf numFmtId="56" fontId="0" fillId="0" borderId="9" xfId="0" applyNumberFormat="1" applyFont="1" applyBorder="1" applyAlignment="1" applyProtection="1">
      <alignment horizontal="center" vertical="center"/>
    </xf>
    <xf numFmtId="0" fontId="0" fillId="0" borderId="5" xfId="0" applyFont="1" applyBorder="1" applyAlignment="1" applyProtection="1">
      <alignment horizontal="right" vertical="center"/>
    </xf>
    <xf numFmtId="0" fontId="0" fillId="0" borderId="11" xfId="0" applyFont="1" applyBorder="1" applyAlignment="1" applyProtection="1">
      <alignment horizontal="center" vertical="center"/>
    </xf>
    <xf numFmtId="176" fontId="0" fillId="0" borderId="49" xfId="0" applyNumberFormat="1" applyFont="1" applyBorder="1" applyAlignment="1" applyProtection="1">
      <alignment horizontal="center" vertical="center"/>
    </xf>
    <xf numFmtId="176" fontId="0" fillId="0" borderId="87" xfId="0" applyNumberFormat="1" applyFont="1" applyBorder="1" applyAlignment="1" applyProtection="1">
      <alignment horizontal="center" vertical="center"/>
    </xf>
    <xf numFmtId="56" fontId="0" fillId="0" borderId="45" xfId="0" applyNumberFormat="1" applyFont="1" applyBorder="1" applyAlignment="1" applyProtection="1">
      <alignment horizontal="center" vertical="center"/>
    </xf>
    <xf numFmtId="0" fontId="33" fillId="0" borderId="0" xfId="0" applyFont="1" applyAlignment="1" applyProtection="1">
      <alignment horizontal="center" vertical="center"/>
    </xf>
    <xf numFmtId="0" fontId="0" fillId="0" borderId="54" xfId="0" applyFont="1" applyBorder="1" applyAlignment="1" applyProtection="1">
      <alignment horizontal="center" vertical="center" wrapText="1"/>
    </xf>
    <xf numFmtId="0" fontId="0" fillId="2" borderId="55" xfId="0" applyFont="1" applyFill="1" applyBorder="1" applyProtection="1">
      <alignment vertical="center"/>
      <protection locked="0"/>
    </xf>
    <xf numFmtId="0" fontId="0" fillId="2" borderId="58" xfId="0" applyFont="1" applyFill="1" applyBorder="1" applyProtection="1">
      <alignment vertical="center"/>
      <protection locked="0"/>
    </xf>
    <xf numFmtId="0" fontId="0" fillId="2" borderId="56" xfId="0" applyFont="1" applyFill="1" applyBorder="1" applyProtection="1">
      <alignment vertical="center"/>
      <protection locked="0"/>
    </xf>
    <xf numFmtId="0" fontId="0" fillId="0" borderId="54" xfId="0" applyFont="1" applyBorder="1" applyProtection="1">
      <alignment vertical="center"/>
    </xf>
    <xf numFmtId="0" fontId="0" fillId="2" borderId="23" xfId="0" applyFont="1" applyFill="1" applyBorder="1" applyAlignment="1" applyProtection="1">
      <alignment horizontal="left" vertical="top"/>
      <protection locked="0"/>
    </xf>
    <xf numFmtId="0" fontId="0" fillId="0" borderId="88" xfId="0" applyFont="1" applyBorder="1" applyAlignment="1" applyProtection="1">
      <alignment horizontal="center" vertical="center" wrapText="1"/>
    </xf>
    <xf numFmtId="0" fontId="0" fillId="2" borderId="44" xfId="0" applyFont="1" applyFill="1" applyBorder="1" applyProtection="1">
      <alignment vertical="center"/>
      <protection locked="0"/>
    </xf>
    <xf numFmtId="0" fontId="0" fillId="2" borderId="35" xfId="0" applyFont="1" applyFill="1" applyBorder="1" applyProtection="1">
      <alignment vertical="center"/>
      <protection locked="0"/>
    </xf>
    <xf numFmtId="0" fontId="0" fillId="2" borderId="36" xfId="0" applyFont="1" applyFill="1" applyBorder="1" applyProtection="1">
      <alignment vertical="center"/>
      <protection locked="0"/>
    </xf>
    <xf numFmtId="0" fontId="0" fillId="0" borderId="89" xfId="0" applyFont="1" applyBorder="1" applyProtection="1">
      <alignment vertical="center"/>
    </xf>
    <xf numFmtId="0" fontId="0" fillId="0" borderId="23" xfId="0" applyBorder="1" applyAlignment="1" applyProtection="1">
      <alignment horizontal="left" vertical="top"/>
      <protection locked="0"/>
    </xf>
    <xf numFmtId="0" fontId="0" fillId="0" borderId="22" xfId="0" applyFont="1" applyBorder="1" applyAlignment="1" applyProtection="1">
      <alignment horizontal="center" vertical="center"/>
    </xf>
    <xf numFmtId="0" fontId="0" fillId="0" borderId="27" xfId="0" applyFont="1" applyBorder="1" applyAlignment="1" applyProtection="1">
      <alignment horizontal="center" vertical="center" wrapText="1"/>
    </xf>
    <xf numFmtId="0" fontId="0" fillId="2" borderId="90" xfId="0" applyFont="1" applyFill="1" applyBorder="1" applyProtection="1">
      <alignment vertical="center"/>
      <protection locked="0"/>
    </xf>
    <xf numFmtId="0" fontId="0" fillId="2" borderId="91" xfId="0" applyFont="1" applyFill="1" applyBorder="1" applyProtection="1">
      <alignment vertical="center"/>
      <protection locked="0"/>
    </xf>
    <xf numFmtId="0" fontId="0" fillId="2" borderId="92" xfId="0" applyFont="1" applyFill="1" applyBorder="1" applyProtection="1">
      <alignment vertical="center"/>
      <protection locked="0"/>
    </xf>
    <xf numFmtId="0" fontId="0" fillId="2" borderId="93" xfId="0" applyFont="1" applyFill="1" applyBorder="1" applyProtection="1">
      <alignment vertical="center"/>
      <protection locked="0"/>
    </xf>
    <xf numFmtId="0" fontId="0" fillId="0" borderId="94" xfId="0" applyFont="1" applyBorder="1" applyProtection="1">
      <alignment vertical="center"/>
    </xf>
    <xf numFmtId="0" fontId="0" fillId="2" borderId="29" xfId="0" applyFont="1" applyFill="1" applyBorder="1" applyProtection="1">
      <alignment vertical="center"/>
      <protection locked="0"/>
    </xf>
    <xf numFmtId="0" fontId="0" fillId="2" borderId="30" xfId="0" applyFont="1" applyFill="1" applyBorder="1" applyProtection="1">
      <alignment vertical="center"/>
      <protection locked="0"/>
    </xf>
    <xf numFmtId="0" fontId="0" fillId="2" borderId="31" xfId="0" applyFont="1" applyFill="1" applyBorder="1" applyProtection="1">
      <alignment vertical="center"/>
      <protection locked="0"/>
    </xf>
    <xf numFmtId="0" fontId="0" fillId="0" borderId="48" xfId="0" applyFont="1" applyBorder="1" applyProtection="1">
      <alignment vertical="center"/>
    </xf>
    <xf numFmtId="0" fontId="0" fillId="2" borderId="34" xfId="0" applyFont="1" applyFill="1" applyBorder="1" applyProtection="1">
      <alignment vertical="center"/>
      <protection locked="0"/>
    </xf>
    <xf numFmtId="0" fontId="0" fillId="2" borderId="63" xfId="0" applyFont="1" applyFill="1" applyBorder="1" applyProtection="1">
      <alignment vertical="center"/>
      <protection locked="0"/>
    </xf>
    <xf numFmtId="0" fontId="0" fillId="2" borderId="61" xfId="0" applyFont="1" applyFill="1" applyBorder="1" applyProtection="1">
      <alignment vertical="center"/>
      <protection locked="0"/>
    </xf>
    <xf numFmtId="0" fontId="0" fillId="0" borderId="52" xfId="0" applyFont="1" applyBorder="1" applyProtection="1">
      <alignment vertical="center"/>
    </xf>
    <xf numFmtId="0" fontId="0" fillId="0" borderId="21" xfId="0" applyFont="1" applyBorder="1" applyAlignment="1" applyProtection="1">
      <alignment horizontal="center" vertical="center" wrapText="1"/>
    </xf>
    <xf numFmtId="0" fontId="0" fillId="2" borderId="17" xfId="0" applyFont="1" applyFill="1" applyBorder="1" applyProtection="1">
      <alignment vertical="center"/>
      <protection locked="0"/>
    </xf>
    <xf numFmtId="0" fontId="0" fillId="2" borderId="95" xfId="0" applyFont="1" applyFill="1" applyBorder="1" applyProtection="1">
      <alignment vertical="center"/>
      <protection locked="0"/>
    </xf>
    <xf numFmtId="0" fontId="0" fillId="2" borderId="96" xfId="0" applyFont="1" applyFill="1" applyBorder="1" applyProtection="1">
      <alignment vertical="center"/>
      <protection locked="0"/>
    </xf>
    <xf numFmtId="0" fontId="0" fillId="2" borderId="18" xfId="0" applyFont="1" applyFill="1" applyBorder="1" applyProtection="1">
      <alignment vertical="center"/>
      <protection locked="0"/>
    </xf>
    <xf numFmtId="0" fontId="0" fillId="2" borderId="97" xfId="0" applyFont="1" applyFill="1" applyBorder="1" applyProtection="1">
      <alignment vertical="center"/>
      <protection locked="0"/>
    </xf>
    <xf numFmtId="0" fontId="0" fillId="2" borderId="50" xfId="0" applyFont="1" applyFill="1" applyBorder="1" applyProtection="1">
      <alignment vertical="center"/>
      <protection locked="0"/>
    </xf>
    <xf numFmtId="0" fontId="0" fillId="2" borderId="15" xfId="0" applyFont="1" applyFill="1" applyBorder="1" applyProtection="1">
      <alignment vertical="center"/>
      <protection locked="0"/>
    </xf>
    <xf numFmtId="0" fontId="0" fillId="0" borderId="39" xfId="0" applyFont="1" applyBorder="1" applyProtection="1">
      <alignment vertical="center"/>
    </xf>
    <xf numFmtId="0" fontId="23" fillId="0" borderId="23" xfId="0" applyFont="1" applyBorder="1" applyAlignment="1" applyProtection="1">
      <alignment horizontal="center" vertical="center" textRotation="255"/>
    </xf>
    <xf numFmtId="0" fontId="11" fillId="0" borderId="23" xfId="0" applyFont="1" applyBorder="1" applyAlignment="1" applyProtection="1">
      <alignment horizontal="center" vertical="center"/>
    </xf>
    <xf numFmtId="178" fontId="23" fillId="0" borderId="6" xfId="0" applyNumberFormat="1" applyFont="1" applyBorder="1" applyAlignment="1" applyProtection="1">
      <alignment horizontal="center" vertical="center"/>
    </xf>
    <xf numFmtId="178" fontId="23" fillId="0" borderId="7" xfId="0" applyNumberFormat="1" applyFont="1" applyBorder="1" applyAlignment="1" applyProtection="1">
      <alignment horizontal="center" vertical="center"/>
    </xf>
    <xf numFmtId="0" fontId="34" fillId="0" borderId="6" xfId="0" applyFont="1" applyBorder="1" applyAlignment="1" applyProtection="1">
      <alignment horizontal="center" vertical="center" wrapText="1"/>
    </xf>
    <xf numFmtId="0" fontId="34" fillId="0" borderId="38" xfId="0" applyFont="1" applyBorder="1" applyAlignment="1" applyProtection="1">
      <alignment horizontal="center" vertical="center" wrapText="1"/>
    </xf>
    <xf numFmtId="0" fontId="34" fillId="0" borderId="7" xfId="0" applyFont="1" applyBorder="1" applyAlignment="1" applyProtection="1">
      <alignment horizontal="center" vertical="center" wrapText="1"/>
    </xf>
    <xf numFmtId="0" fontId="34" fillId="0" borderId="6" xfId="0" applyFont="1" applyBorder="1" applyAlignment="1" applyProtection="1">
      <alignment horizontal="center" vertical="center"/>
    </xf>
    <xf numFmtId="0" fontId="34" fillId="0" borderId="38" xfId="0" applyFont="1" applyBorder="1" applyAlignment="1" applyProtection="1">
      <alignment horizontal="center" vertical="center"/>
    </xf>
    <xf numFmtId="0" fontId="34" fillId="0" borderId="7" xfId="0" applyFont="1" applyBorder="1" applyAlignment="1" applyProtection="1">
      <alignment horizontal="center" vertical="center"/>
    </xf>
    <xf numFmtId="178" fontId="23" fillId="0" borderId="11" xfId="0" applyNumberFormat="1" applyFont="1" applyBorder="1" applyAlignment="1" applyProtection="1">
      <alignment horizontal="center" vertical="center"/>
    </xf>
    <xf numFmtId="178" fontId="23" fillId="0" borderId="27" xfId="0" applyNumberFormat="1" applyFont="1" applyBorder="1" applyAlignment="1" applyProtection="1">
      <alignment horizontal="center" vertical="center"/>
    </xf>
    <xf numFmtId="0" fontId="34" fillId="0" borderId="11" xfId="0" applyFont="1" applyBorder="1" applyAlignment="1" applyProtection="1">
      <alignment horizontal="center" vertical="center" wrapText="1"/>
    </xf>
    <xf numFmtId="0" fontId="34" fillId="0" borderId="0" xfId="0" applyFont="1" applyBorder="1" applyAlignment="1" applyProtection="1">
      <alignment horizontal="center" vertical="center" wrapText="1"/>
    </xf>
    <xf numFmtId="0" fontId="34" fillId="0" borderId="27" xfId="0" applyFont="1" applyBorder="1" applyAlignment="1" applyProtection="1">
      <alignment horizontal="center" vertical="center" wrapText="1"/>
    </xf>
    <xf numFmtId="0" fontId="34" fillId="0" borderId="11" xfId="0" applyFont="1" applyBorder="1" applyAlignment="1" applyProtection="1">
      <alignment horizontal="center" vertical="center"/>
    </xf>
    <xf numFmtId="0" fontId="34" fillId="0" borderId="0" xfId="0" applyFont="1" applyBorder="1" applyAlignment="1" applyProtection="1">
      <alignment horizontal="center" vertical="center"/>
    </xf>
    <xf numFmtId="0" fontId="34" fillId="0" borderId="27" xfId="0" applyFont="1" applyBorder="1" applyAlignment="1" applyProtection="1">
      <alignment horizontal="center" vertical="center"/>
    </xf>
    <xf numFmtId="0" fontId="35" fillId="0" borderId="27" xfId="0" applyNumberFormat="1" applyFont="1" applyBorder="1" applyAlignment="1" applyProtection="1">
      <alignment vertical="center"/>
    </xf>
    <xf numFmtId="0" fontId="11" fillId="0" borderId="27" xfId="0" applyNumberFormat="1" applyFont="1" applyBorder="1" applyAlignment="1" applyProtection="1">
      <alignment vertical="center"/>
    </xf>
    <xf numFmtId="178" fontId="23" fillId="0" borderId="20" xfId="0" applyNumberFormat="1" applyFont="1" applyBorder="1" applyAlignment="1" applyProtection="1">
      <alignment horizontal="center" vertical="center"/>
    </xf>
    <xf numFmtId="178" fontId="23" fillId="0" borderId="21" xfId="0" applyNumberFormat="1" applyFont="1" applyBorder="1" applyAlignment="1" applyProtection="1">
      <alignment horizontal="center" vertical="center"/>
    </xf>
    <xf numFmtId="0" fontId="34" fillId="0" borderId="20" xfId="0" applyFont="1" applyBorder="1" applyAlignment="1" applyProtection="1">
      <alignment horizontal="center" vertical="center" wrapText="1"/>
    </xf>
    <xf numFmtId="0" fontId="34" fillId="0" borderId="39" xfId="0" applyFont="1" applyBorder="1" applyAlignment="1" applyProtection="1">
      <alignment horizontal="center" vertical="center" wrapText="1"/>
    </xf>
    <xf numFmtId="0" fontId="34" fillId="0" borderId="21" xfId="0" applyFont="1" applyBorder="1" applyAlignment="1" applyProtection="1">
      <alignment horizontal="center" vertical="center" wrapText="1"/>
    </xf>
    <xf numFmtId="0" fontId="34" fillId="0" borderId="20" xfId="0" applyFont="1" applyBorder="1" applyAlignment="1" applyProtection="1">
      <alignment horizontal="center" vertical="center"/>
    </xf>
    <xf numFmtId="0" fontId="34" fillId="0" borderId="39" xfId="0" applyFont="1" applyBorder="1" applyAlignment="1" applyProtection="1">
      <alignment horizontal="center" vertical="center"/>
    </xf>
    <xf numFmtId="0" fontId="34" fillId="0" borderId="21" xfId="0" applyFont="1" applyBorder="1" applyAlignment="1" applyProtection="1">
      <alignment horizontal="center" vertical="center"/>
    </xf>
  </cellXfs>
  <cellStyles count="3">
    <cellStyle name="標準" xfId="0" builtinId="0"/>
    <cellStyle name="標準 2" xfId="1"/>
    <cellStyle name="桁区切り" xfId="2" builtinId="6"/>
  </cellStyles>
  <dxfs count="75"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rgb="FFFF0000"/>
      </font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  <dxf>
      <font>
        <color theme="0" tint="-0.25"/>
      </font>
      <fill>
        <patternFill>
          <bgColor theme="0" tint="-0.1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worksheet" Target="worksheets/sheet9.xml" /><Relationship Id="rId10" Type="http://schemas.openxmlformats.org/officeDocument/2006/relationships/worksheet" Target="worksheets/sheet10.xml" /><Relationship Id="rId11" Type="http://schemas.openxmlformats.org/officeDocument/2006/relationships/worksheet" Target="worksheets/sheet11.xml" /><Relationship Id="rId12" Type="http://schemas.openxmlformats.org/officeDocument/2006/relationships/worksheet" Target="worksheets/sheet12.xml" /><Relationship Id="rId13" Type="http://schemas.openxmlformats.org/officeDocument/2006/relationships/worksheet" Target="worksheets/sheet13.xml" /><Relationship Id="rId14" Type="http://schemas.openxmlformats.org/officeDocument/2006/relationships/worksheet" Target="worksheets/sheet14.xml" /><Relationship Id="rId15" Type="http://schemas.openxmlformats.org/officeDocument/2006/relationships/worksheet" Target="worksheets/sheet15.xml" /><Relationship Id="rId16" Type="http://schemas.openxmlformats.org/officeDocument/2006/relationships/worksheet" Target="worksheets/sheet16.xml" /><Relationship Id="rId17" Type="http://schemas.openxmlformats.org/officeDocument/2006/relationships/theme" Target="theme/theme1.xml" /><Relationship Id="rId18" Type="http://schemas.openxmlformats.org/officeDocument/2006/relationships/sharedStrings" Target="sharedStrings.xml" /><Relationship Id="rId19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10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0.bin" /></Relationships>
</file>

<file path=xl/worksheets/_rels/sheet1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1.bin" /></Relationships>
</file>

<file path=xl/worksheets/_rels/sheet1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2.bin" /></Relationships>
</file>

<file path=xl/worksheets/_rels/sheet1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3.bin" /></Relationships>
</file>

<file path=xl/worksheets/_rels/sheet1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4.bin" /><Relationship Id="rId2" Type="http://schemas.openxmlformats.org/officeDocument/2006/relationships/vmlDrawing" Target="../drawings/vmlDrawing1.vml" /><Relationship Id="rId3" Type="http://schemas.openxmlformats.org/officeDocument/2006/relationships/comments" Target="../comments1.xml" /></Relationships>
</file>

<file path=xl/worksheets/_rels/sheet1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5.bin" /></Relationships>
</file>

<file path=xl/worksheets/_rels/sheet1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6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4.bin" /></Relationships>
</file>

<file path=xl/worksheets/_rels/sheet5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5.bin" /></Relationships>
</file>

<file path=xl/worksheets/_rels/sheet6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6.bin" /></Relationships>
</file>

<file path=xl/worksheets/_rels/sheet7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7.bin" /></Relationships>
</file>

<file path=xl/worksheets/_rels/sheet8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8.bin" /></Relationships>
</file>

<file path=xl/worksheets/_rels/sheet9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9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O45"/>
  <sheetViews>
    <sheetView showGridLines="0" showRowColHeaders="0" showZeros="0" tabSelected="1" topLeftCell="B1" workbookViewId="0">
      <selection activeCell="D8" sqref="D8"/>
    </sheetView>
  </sheetViews>
  <sheetFormatPr defaultRowHeight="18" customHeight="1"/>
  <cols>
    <col min="1" max="1" width="5.375" style="1" customWidth="1"/>
    <col min="2" max="2" width="15.25" style="1" customWidth="1"/>
    <col min="3" max="3" width="3" style="1" customWidth="1"/>
    <col min="4" max="4" width="36.875" style="1" customWidth="1"/>
    <col min="5" max="5" width="4.375" style="1" customWidth="1"/>
    <col min="6" max="6" width="12.625" style="1" customWidth="1"/>
    <col min="7" max="16384" width="9" style="1" customWidth="1"/>
  </cols>
  <sheetData>
    <row r="1" spans="1:15" ht="7.5" customHeight="1"/>
    <row r="2" spans="1:15" ht="24">
      <c r="B2" s="3" t="s">
        <v>36</v>
      </c>
    </row>
    <row r="3" spans="1:15" ht="12" customHeight="1">
      <c r="B3" s="4"/>
    </row>
    <row r="4" spans="1:15" ht="21.75" customHeight="1">
      <c r="B4" s="5">
        <v>2025</v>
      </c>
      <c r="C4" s="11" t="s">
        <v>119</v>
      </c>
      <c r="D4" s="14"/>
    </row>
    <row r="5" spans="1:15" ht="18" customHeight="1">
      <c r="A5" s="2"/>
      <c r="B5" s="2"/>
      <c r="C5" s="2"/>
      <c r="F5" s="21" t="s">
        <v>7</v>
      </c>
    </row>
    <row r="6" spans="1:15" ht="29.25" customHeight="1">
      <c r="A6" s="2"/>
      <c r="B6" s="6" t="s">
        <v>22</v>
      </c>
      <c r="C6" s="12"/>
      <c r="D6" s="15"/>
      <c r="E6" s="20"/>
      <c r="F6" s="22" t="s">
        <v>56</v>
      </c>
    </row>
    <row r="7" spans="1:15" ht="12" customHeight="1">
      <c r="B7" s="7"/>
      <c r="C7" s="13"/>
      <c r="D7" s="16"/>
      <c r="E7" s="16"/>
      <c r="F7" s="22"/>
      <c r="O7" s="1" t="str">
        <f>事業者!D10&amp;""</f>
        <v/>
      </c>
    </row>
    <row r="8" spans="1:15" ht="29.25" customHeight="1">
      <c r="A8" s="2"/>
      <c r="B8" s="8" t="s">
        <v>123</v>
      </c>
      <c r="C8" s="7"/>
      <c r="D8" s="17"/>
      <c r="E8" s="18"/>
      <c r="F8" s="22" t="s">
        <v>10</v>
      </c>
    </row>
    <row r="9" spans="1:15" ht="12" customHeight="1">
      <c r="B9" s="7"/>
      <c r="C9" s="7"/>
      <c r="D9" s="18"/>
      <c r="E9" s="18"/>
      <c r="F9" s="22"/>
    </row>
    <row r="10" spans="1:15" ht="29.25" customHeight="1">
      <c r="A10" s="2"/>
      <c r="B10" s="8" t="s">
        <v>53</v>
      </c>
      <c r="C10" s="7"/>
      <c r="D10" s="15"/>
      <c r="E10" s="18"/>
      <c r="F10" s="22" t="s">
        <v>57</v>
      </c>
    </row>
    <row r="11" spans="1:15" ht="12" customHeight="1">
      <c r="B11" s="7"/>
      <c r="C11" s="7"/>
      <c r="D11" s="18"/>
      <c r="E11" s="18"/>
      <c r="F11" s="22"/>
    </row>
    <row r="12" spans="1:15" ht="29.25" customHeight="1">
      <c r="A12" s="2"/>
      <c r="B12" s="8" t="s">
        <v>52</v>
      </c>
      <c r="C12" s="7"/>
      <c r="D12" s="15"/>
      <c r="E12" s="18"/>
      <c r="F12" s="22" t="s">
        <v>49</v>
      </c>
    </row>
    <row r="13" spans="1:15" ht="12" customHeight="1">
      <c r="B13" s="7"/>
      <c r="C13" s="7"/>
      <c r="D13" s="18"/>
      <c r="E13" s="18"/>
      <c r="F13" s="22" t="s">
        <v>47</v>
      </c>
    </row>
    <row r="14" spans="1:15" ht="29.25" customHeight="1">
      <c r="A14" s="2"/>
      <c r="B14" s="8" t="s">
        <v>17</v>
      </c>
      <c r="C14" s="7"/>
      <c r="D14" s="15"/>
      <c r="E14" s="18"/>
      <c r="F14" s="22" t="s">
        <v>8</v>
      </c>
    </row>
    <row r="15" spans="1:15" ht="12" customHeight="1">
      <c r="B15" s="7"/>
      <c r="C15" s="7"/>
      <c r="D15" s="18"/>
      <c r="E15" s="18"/>
      <c r="F15" s="22"/>
    </row>
    <row r="16" spans="1:15" ht="29.25" customHeight="1">
      <c r="A16" s="2"/>
      <c r="B16" s="8" t="s">
        <v>37</v>
      </c>
      <c r="C16" s="7"/>
      <c r="D16" s="15"/>
      <c r="E16" s="18"/>
      <c r="F16" s="22" t="s">
        <v>55</v>
      </c>
    </row>
    <row r="17" spans="1:6" ht="12" customHeight="1">
      <c r="A17" s="2"/>
      <c r="B17" s="2"/>
      <c r="C17" s="2"/>
      <c r="D17" s="19"/>
      <c r="E17" s="19"/>
      <c r="F17" s="22"/>
    </row>
    <row r="18" spans="1:6" ht="29.25" customHeight="1">
      <c r="A18" s="2"/>
      <c r="B18" s="8" t="s">
        <v>31</v>
      </c>
      <c r="C18" s="7"/>
      <c r="D18" s="15"/>
      <c r="E18" s="19"/>
      <c r="F18" s="22" t="s">
        <v>12</v>
      </c>
    </row>
    <row r="19" spans="1:6" ht="18" customHeight="1">
      <c r="A19" s="2"/>
      <c r="B19" s="2"/>
      <c r="C19" s="2"/>
    </row>
    <row r="20" spans="1:6" ht="22.5" customHeight="1">
      <c r="A20" s="2"/>
      <c r="B20" s="9" t="s">
        <v>165</v>
      </c>
      <c r="C20" s="2"/>
      <c r="D20" s="19"/>
      <c r="E20" s="19"/>
      <c r="F20" s="22"/>
    </row>
    <row r="21" spans="1:6" ht="29.25" customHeight="1">
      <c r="A21" s="2"/>
      <c r="B21" s="8" t="s">
        <v>41</v>
      </c>
      <c r="C21" s="7"/>
      <c r="D21" s="15"/>
      <c r="E21" s="19"/>
      <c r="F21" s="22" t="s">
        <v>138</v>
      </c>
    </row>
    <row r="22" spans="1:6" ht="12" customHeight="1">
      <c r="A22" s="2"/>
      <c r="B22" s="2"/>
      <c r="C22" s="2"/>
      <c r="D22" s="19"/>
      <c r="E22" s="19"/>
      <c r="F22" s="22"/>
    </row>
    <row r="23" spans="1:6" ht="29.25" customHeight="1">
      <c r="A23" s="2"/>
      <c r="B23" s="8" t="s">
        <v>163</v>
      </c>
      <c r="C23" s="7"/>
      <c r="D23" s="15"/>
      <c r="E23" s="19"/>
      <c r="F23" s="22" t="s">
        <v>116</v>
      </c>
    </row>
    <row r="24" spans="1:6" ht="12" customHeight="1">
      <c r="A24" s="2"/>
      <c r="B24" s="2"/>
      <c r="C24" s="2"/>
      <c r="D24" s="19"/>
      <c r="E24" s="19"/>
      <c r="F24" s="22"/>
    </row>
    <row r="25" spans="1:6" ht="29.25" customHeight="1">
      <c r="A25" s="2"/>
      <c r="B25" s="8" t="s">
        <v>166</v>
      </c>
      <c r="C25" s="7"/>
      <c r="D25" s="17"/>
      <c r="E25" s="19"/>
      <c r="F25" s="22" t="s">
        <v>164</v>
      </c>
    </row>
    <row r="26" spans="1:6" ht="29.25" customHeight="1">
      <c r="A26" s="2"/>
      <c r="B26" s="8" t="s">
        <v>167</v>
      </c>
      <c r="C26" s="7"/>
      <c r="D26" s="17"/>
      <c r="E26" s="19"/>
      <c r="F26" s="22" t="s">
        <v>76</v>
      </c>
    </row>
    <row r="27" spans="1:6" ht="12" customHeight="1">
      <c r="B27" s="7"/>
      <c r="C27" s="7"/>
      <c r="D27" s="18"/>
      <c r="E27" s="18"/>
      <c r="F27" s="22" t="s">
        <v>47</v>
      </c>
    </row>
    <row r="28" spans="1:6" ht="29.25" customHeight="1">
      <c r="A28" s="2"/>
      <c r="B28" s="8" t="s">
        <v>114</v>
      </c>
      <c r="C28" s="7"/>
      <c r="D28" s="17"/>
      <c r="E28" s="18"/>
      <c r="F28" s="22" t="s">
        <v>10</v>
      </c>
    </row>
    <row r="29" spans="1:6" ht="6" hidden="1" customHeight="1">
      <c r="B29" s="7"/>
      <c r="C29" s="7"/>
      <c r="D29" s="18"/>
      <c r="E29" s="18"/>
      <c r="F29" s="22"/>
    </row>
    <row r="30" spans="1:6" ht="29.25" customHeight="1">
      <c r="A30" s="2"/>
      <c r="B30" s="10" t="s">
        <v>162</v>
      </c>
      <c r="C30" s="7"/>
      <c r="D30" s="17"/>
      <c r="E30" s="18"/>
      <c r="F30" s="22" t="s">
        <v>115</v>
      </c>
    </row>
    <row r="31" spans="1:6" ht="18" customHeight="1">
      <c r="A31" s="2"/>
      <c r="B31" s="2"/>
      <c r="C31" s="2"/>
    </row>
    <row r="32" spans="1:6" ht="18" customHeight="1">
      <c r="A32" s="2"/>
      <c r="B32" s="2"/>
      <c r="C32" s="2"/>
    </row>
    <row r="33" spans="1:3" ht="18" customHeight="1">
      <c r="A33" s="2"/>
      <c r="B33" s="2"/>
      <c r="C33" s="2"/>
    </row>
    <row r="34" spans="1:3" ht="18" customHeight="1">
      <c r="A34" s="2"/>
      <c r="B34" s="2"/>
      <c r="C34" s="2"/>
    </row>
    <row r="35" spans="1:3" ht="18" customHeight="1">
      <c r="A35" s="2"/>
      <c r="B35" s="2"/>
      <c r="C35" s="2"/>
    </row>
    <row r="36" spans="1:3" ht="18" customHeight="1">
      <c r="A36" s="2"/>
      <c r="B36" s="2"/>
      <c r="C36" s="2"/>
    </row>
    <row r="37" spans="1:3" ht="18" customHeight="1">
      <c r="A37" s="2"/>
      <c r="B37" s="2"/>
      <c r="C37" s="2"/>
    </row>
    <row r="38" spans="1:3" ht="18" customHeight="1">
      <c r="A38" s="2"/>
      <c r="B38" s="2"/>
      <c r="C38" s="2"/>
    </row>
    <row r="39" spans="1:3" ht="18" customHeight="1">
      <c r="A39" s="2"/>
      <c r="B39" s="2"/>
      <c r="C39" s="2"/>
    </row>
    <row r="40" spans="1:3" ht="18" customHeight="1">
      <c r="A40" s="2"/>
      <c r="B40" s="2"/>
      <c r="C40" s="2"/>
    </row>
    <row r="41" spans="1:3" ht="18" customHeight="1">
      <c r="A41" s="2"/>
      <c r="B41" s="2"/>
      <c r="C41" s="2"/>
    </row>
    <row r="42" spans="1:3" ht="18" customHeight="1">
      <c r="A42" s="2"/>
      <c r="B42" s="2"/>
      <c r="C42" s="2"/>
    </row>
    <row r="43" spans="1:3" ht="18" customHeight="1">
      <c r="A43" s="2"/>
      <c r="B43" s="2"/>
      <c r="C43" s="2"/>
    </row>
    <row r="44" spans="1:3" ht="18" customHeight="1">
      <c r="A44" s="2"/>
      <c r="B44" s="2"/>
      <c r="C44" s="2"/>
    </row>
    <row r="45" spans="1:3" ht="18" customHeight="1">
      <c r="B45" s="2"/>
      <c r="C45" s="2"/>
    </row>
  </sheetData>
  <sheetProtection sheet="1" selectLockedCells="1"/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80" fitToWidth="0" fitToHeight="0" orientation="portrait" usePrinterDefaults="1" blackAndWhite="1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12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45992</v>
      </c>
      <c r="C7" s="32">
        <v>1</v>
      </c>
      <c r="D7" s="44" t="str">
        <f t="shared" ref="D7:D37" si="1">TEXT(B7,"aaa")</f>
        <v>月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45993</v>
      </c>
      <c r="C8" s="33">
        <v>2</v>
      </c>
      <c r="D8" s="45" t="str">
        <f t="shared" si="1"/>
        <v>火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45994</v>
      </c>
      <c r="C9" s="33">
        <v>3</v>
      </c>
      <c r="D9" s="46" t="str">
        <f t="shared" si="1"/>
        <v>水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45995</v>
      </c>
      <c r="C10" s="33">
        <v>4</v>
      </c>
      <c r="D10" s="46" t="str">
        <f t="shared" si="1"/>
        <v>木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45996</v>
      </c>
      <c r="C11" s="33">
        <v>5</v>
      </c>
      <c r="D11" s="46" t="str">
        <f t="shared" si="1"/>
        <v>金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45997</v>
      </c>
      <c r="C12" s="33">
        <v>6</v>
      </c>
      <c r="D12" s="46" t="str">
        <f t="shared" si="1"/>
        <v>土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45998</v>
      </c>
      <c r="C13" s="33">
        <v>7</v>
      </c>
      <c r="D13" s="46" t="str">
        <f t="shared" si="1"/>
        <v>日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45999</v>
      </c>
      <c r="C14" s="33">
        <v>8</v>
      </c>
      <c r="D14" s="46" t="str">
        <f t="shared" si="1"/>
        <v>月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12 月分)</v>
      </c>
      <c r="AW14" s="110"/>
    </row>
    <row r="15" spans="2:72" ht="18.95" customHeight="1">
      <c r="B15" s="26">
        <f t="shared" si="0"/>
        <v>46000</v>
      </c>
      <c r="C15" s="33">
        <v>9</v>
      </c>
      <c r="D15" s="46" t="str">
        <f t="shared" si="1"/>
        <v>火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46001</v>
      </c>
      <c r="C16" s="33">
        <v>10</v>
      </c>
      <c r="D16" s="46" t="str">
        <f t="shared" si="1"/>
        <v>水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46002</v>
      </c>
      <c r="C17" s="33">
        <v>11</v>
      </c>
      <c r="D17" s="46" t="str">
        <f t="shared" si="1"/>
        <v>木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46003</v>
      </c>
      <c r="C18" s="33">
        <v>12</v>
      </c>
      <c r="D18" s="46" t="str">
        <f t="shared" si="1"/>
        <v>金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46004</v>
      </c>
      <c r="C19" s="33">
        <v>13</v>
      </c>
      <c r="D19" s="46" t="str">
        <f t="shared" si="1"/>
        <v>土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46005</v>
      </c>
      <c r="C20" s="33">
        <v>14</v>
      </c>
      <c r="D20" s="46" t="str">
        <f t="shared" si="1"/>
        <v>日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46006</v>
      </c>
      <c r="C21" s="33">
        <v>15</v>
      </c>
      <c r="D21" s="46" t="str">
        <f t="shared" si="1"/>
        <v>月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46007</v>
      </c>
      <c r="C22" s="33">
        <v>16</v>
      </c>
      <c r="D22" s="46" t="str">
        <f t="shared" si="1"/>
        <v>火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46008</v>
      </c>
      <c r="C23" s="33">
        <v>17</v>
      </c>
      <c r="D23" s="46" t="str">
        <f t="shared" si="1"/>
        <v>水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46009</v>
      </c>
      <c r="C24" s="33">
        <v>18</v>
      </c>
      <c r="D24" s="46" t="str">
        <f t="shared" si="1"/>
        <v>木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46010</v>
      </c>
      <c r="C25" s="33">
        <v>19</v>
      </c>
      <c r="D25" s="46" t="str">
        <f t="shared" si="1"/>
        <v>金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46011</v>
      </c>
      <c r="C26" s="33">
        <v>20</v>
      </c>
      <c r="D26" s="46" t="str">
        <f t="shared" si="1"/>
        <v>土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46012</v>
      </c>
      <c r="C27" s="33">
        <v>21</v>
      </c>
      <c r="D27" s="46" t="str">
        <f t="shared" si="1"/>
        <v>日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46013</v>
      </c>
      <c r="C28" s="33">
        <v>22</v>
      </c>
      <c r="D28" s="46" t="str">
        <f t="shared" si="1"/>
        <v>月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46014</v>
      </c>
      <c r="C29" s="33">
        <v>23</v>
      </c>
      <c r="D29" s="46" t="str">
        <f t="shared" si="1"/>
        <v>火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46015</v>
      </c>
      <c r="C30" s="33">
        <v>24</v>
      </c>
      <c r="D30" s="46" t="str">
        <f t="shared" si="1"/>
        <v>水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46016</v>
      </c>
      <c r="C31" s="33">
        <v>25</v>
      </c>
      <c r="D31" s="46" t="str">
        <f t="shared" si="1"/>
        <v>木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46017</v>
      </c>
      <c r="C32" s="33">
        <v>26</v>
      </c>
      <c r="D32" s="46" t="str">
        <f t="shared" si="1"/>
        <v>金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46018</v>
      </c>
      <c r="C33" s="33">
        <v>27</v>
      </c>
      <c r="D33" s="46" t="str">
        <f t="shared" si="1"/>
        <v>土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46019</v>
      </c>
      <c r="C34" s="33">
        <v>28</v>
      </c>
      <c r="D34" s="46" t="str">
        <f t="shared" si="1"/>
        <v>日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46020</v>
      </c>
      <c r="C35" s="33">
        <v>29</v>
      </c>
      <c r="D35" s="46" t="str">
        <f t="shared" si="1"/>
        <v>月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46021</v>
      </c>
      <c r="C36" s="33">
        <v>30</v>
      </c>
      <c r="D36" s="46" t="str">
        <f t="shared" si="1"/>
        <v>火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46022</v>
      </c>
      <c r="C37" s="33">
        <v>31</v>
      </c>
      <c r="D37" s="46" t="str">
        <f t="shared" si="1"/>
        <v>水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26" priority="4">
      <formula>$E$3=$E$44</formula>
    </cfRule>
  </conditionalFormatting>
  <conditionalFormatting sqref="K37:L37">
    <cfRule type="expression" dxfId="25" priority="5">
      <formula>$E$3=$E$44</formula>
    </cfRule>
  </conditionalFormatting>
  <conditionalFormatting sqref="O37:P37 U37">
    <cfRule type="expression" dxfId="24" priority="6">
      <formula>$E$3=$E$44</formula>
    </cfRule>
  </conditionalFormatting>
  <conditionalFormatting sqref="D7:D37">
    <cfRule type="cellIs" dxfId="23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68BC670D-8591-4CB4-BDEC-8A34FB719E4D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FF1D0505-0D04-421A-8F67-52F9AD3139F6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事業者!$B$4+1</f>
        <v>2026</v>
      </c>
      <c r="D1" s="38"/>
      <c r="E1" s="52">
        <v>1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46023</v>
      </c>
      <c r="C7" s="32">
        <v>1</v>
      </c>
      <c r="D7" s="44" t="str">
        <f t="shared" ref="D7:D37" si="1">TEXT(B7,"aaa")</f>
        <v>木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46024</v>
      </c>
      <c r="C8" s="33">
        <v>2</v>
      </c>
      <c r="D8" s="45" t="str">
        <f t="shared" si="1"/>
        <v>金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46025</v>
      </c>
      <c r="C9" s="33">
        <v>3</v>
      </c>
      <c r="D9" s="46" t="str">
        <f t="shared" si="1"/>
        <v>土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46026</v>
      </c>
      <c r="C10" s="33">
        <v>4</v>
      </c>
      <c r="D10" s="46" t="str">
        <f t="shared" si="1"/>
        <v>日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46027</v>
      </c>
      <c r="C11" s="33">
        <v>5</v>
      </c>
      <c r="D11" s="46" t="str">
        <f t="shared" si="1"/>
        <v>月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46028</v>
      </c>
      <c r="C12" s="33">
        <v>6</v>
      </c>
      <c r="D12" s="46" t="str">
        <f t="shared" si="1"/>
        <v>火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46029</v>
      </c>
      <c r="C13" s="33">
        <v>7</v>
      </c>
      <c r="D13" s="46" t="str">
        <f t="shared" si="1"/>
        <v>水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46030</v>
      </c>
      <c r="C14" s="33">
        <v>8</v>
      </c>
      <c r="D14" s="46" t="str">
        <f t="shared" si="1"/>
        <v>木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8 年 1 月分)</v>
      </c>
      <c r="AW14" s="110"/>
    </row>
    <row r="15" spans="2:72" ht="18.95" customHeight="1">
      <c r="B15" s="26">
        <f t="shared" si="0"/>
        <v>46031</v>
      </c>
      <c r="C15" s="33">
        <v>9</v>
      </c>
      <c r="D15" s="46" t="str">
        <f t="shared" si="1"/>
        <v>金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46032</v>
      </c>
      <c r="C16" s="33">
        <v>10</v>
      </c>
      <c r="D16" s="46" t="str">
        <f t="shared" si="1"/>
        <v>土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46033</v>
      </c>
      <c r="C17" s="33">
        <v>11</v>
      </c>
      <c r="D17" s="46" t="str">
        <f t="shared" si="1"/>
        <v>日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46034</v>
      </c>
      <c r="C18" s="33">
        <v>12</v>
      </c>
      <c r="D18" s="46" t="str">
        <f t="shared" si="1"/>
        <v>月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46035</v>
      </c>
      <c r="C19" s="33">
        <v>13</v>
      </c>
      <c r="D19" s="46" t="str">
        <f t="shared" si="1"/>
        <v>火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46036</v>
      </c>
      <c r="C20" s="33">
        <v>14</v>
      </c>
      <c r="D20" s="46" t="str">
        <f t="shared" si="1"/>
        <v>水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46037</v>
      </c>
      <c r="C21" s="33">
        <v>15</v>
      </c>
      <c r="D21" s="46" t="str">
        <f t="shared" si="1"/>
        <v>木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46038</v>
      </c>
      <c r="C22" s="33">
        <v>16</v>
      </c>
      <c r="D22" s="46" t="str">
        <f t="shared" si="1"/>
        <v>金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46039</v>
      </c>
      <c r="C23" s="33">
        <v>17</v>
      </c>
      <c r="D23" s="46" t="str">
        <f t="shared" si="1"/>
        <v>土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46040</v>
      </c>
      <c r="C24" s="33">
        <v>18</v>
      </c>
      <c r="D24" s="46" t="str">
        <f t="shared" si="1"/>
        <v>日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46041</v>
      </c>
      <c r="C25" s="33">
        <v>19</v>
      </c>
      <c r="D25" s="46" t="str">
        <f t="shared" si="1"/>
        <v>月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46042</v>
      </c>
      <c r="C26" s="33">
        <v>20</v>
      </c>
      <c r="D26" s="46" t="str">
        <f t="shared" si="1"/>
        <v>火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46043</v>
      </c>
      <c r="C27" s="33">
        <v>21</v>
      </c>
      <c r="D27" s="46" t="str">
        <f t="shared" si="1"/>
        <v>水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46044</v>
      </c>
      <c r="C28" s="33">
        <v>22</v>
      </c>
      <c r="D28" s="46" t="str">
        <f t="shared" si="1"/>
        <v>木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46045</v>
      </c>
      <c r="C29" s="33">
        <v>23</v>
      </c>
      <c r="D29" s="46" t="str">
        <f t="shared" si="1"/>
        <v>金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46046</v>
      </c>
      <c r="C30" s="33">
        <v>24</v>
      </c>
      <c r="D30" s="46" t="str">
        <f t="shared" si="1"/>
        <v>土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46047</v>
      </c>
      <c r="C31" s="33">
        <v>25</v>
      </c>
      <c r="D31" s="46" t="str">
        <f t="shared" si="1"/>
        <v>日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46048</v>
      </c>
      <c r="C32" s="33">
        <v>26</v>
      </c>
      <c r="D32" s="46" t="str">
        <f t="shared" si="1"/>
        <v>月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46049</v>
      </c>
      <c r="C33" s="33">
        <v>27</v>
      </c>
      <c r="D33" s="46" t="str">
        <f t="shared" si="1"/>
        <v>火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46050</v>
      </c>
      <c r="C34" s="33">
        <v>28</v>
      </c>
      <c r="D34" s="46" t="str">
        <f t="shared" si="1"/>
        <v>水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46051</v>
      </c>
      <c r="C35" s="33">
        <v>29</v>
      </c>
      <c r="D35" s="46" t="str">
        <f t="shared" si="1"/>
        <v>木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46052</v>
      </c>
      <c r="C36" s="33">
        <v>30</v>
      </c>
      <c r="D36" s="46" t="str">
        <f t="shared" si="1"/>
        <v>金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46053</v>
      </c>
      <c r="C37" s="33">
        <v>31</v>
      </c>
      <c r="D37" s="46" t="str">
        <f t="shared" si="1"/>
        <v>土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20" priority="4">
      <formula>$E$3=$E$44</formula>
    </cfRule>
  </conditionalFormatting>
  <conditionalFormatting sqref="K37:L37">
    <cfRule type="expression" dxfId="19" priority="5">
      <formula>$E$3=$E$44</formula>
    </cfRule>
  </conditionalFormatting>
  <conditionalFormatting sqref="O37:P37 U37">
    <cfRule type="expression" dxfId="18" priority="6">
      <formula>$E$3=$E$44</formula>
    </cfRule>
  </conditionalFormatting>
  <conditionalFormatting sqref="D7:D37">
    <cfRule type="cellIs" dxfId="17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21E93B1-DEB1-45C4-8DE0-A4A9B02E5A53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F47395C2-AC72-4E45-AA26-1EDA4F99553A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事業者!$B$4+1</f>
        <v>2026</v>
      </c>
      <c r="D1" s="38"/>
      <c r="E1" s="52">
        <v>2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46054</v>
      </c>
      <c r="C7" s="32">
        <v>1</v>
      </c>
      <c r="D7" s="44" t="str">
        <f t="shared" ref="D7:D35" si="1">TEXT(B7,"aaa")</f>
        <v>日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46055</v>
      </c>
      <c r="C8" s="33">
        <v>2</v>
      </c>
      <c r="D8" s="45" t="str">
        <f t="shared" si="1"/>
        <v>月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46056</v>
      </c>
      <c r="C9" s="33">
        <v>3</v>
      </c>
      <c r="D9" s="46" t="str">
        <f t="shared" si="1"/>
        <v>火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46057</v>
      </c>
      <c r="C10" s="33">
        <v>4</v>
      </c>
      <c r="D10" s="46" t="str">
        <f t="shared" si="1"/>
        <v>水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46058</v>
      </c>
      <c r="C11" s="33">
        <v>5</v>
      </c>
      <c r="D11" s="46" t="str">
        <f t="shared" si="1"/>
        <v>木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46059</v>
      </c>
      <c r="C12" s="33">
        <v>6</v>
      </c>
      <c r="D12" s="46" t="str">
        <f t="shared" si="1"/>
        <v>金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46060</v>
      </c>
      <c r="C13" s="33">
        <v>7</v>
      </c>
      <c r="D13" s="46" t="str">
        <f t="shared" si="1"/>
        <v>土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46061</v>
      </c>
      <c r="C14" s="33">
        <v>8</v>
      </c>
      <c r="D14" s="46" t="str">
        <f t="shared" si="1"/>
        <v>日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8 年 2 月分)</v>
      </c>
      <c r="AW14" s="110"/>
    </row>
    <row r="15" spans="2:72" ht="18.95" customHeight="1">
      <c r="B15" s="26">
        <f t="shared" si="0"/>
        <v>46062</v>
      </c>
      <c r="C15" s="33">
        <v>9</v>
      </c>
      <c r="D15" s="46" t="str">
        <f t="shared" si="1"/>
        <v>月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46063</v>
      </c>
      <c r="C16" s="33">
        <v>10</v>
      </c>
      <c r="D16" s="46" t="str">
        <f t="shared" si="1"/>
        <v>火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46064</v>
      </c>
      <c r="C17" s="33">
        <v>11</v>
      </c>
      <c r="D17" s="46" t="str">
        <f t="shared" si="1"/>
        <v>水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46065</v>
      </c>
      <c r="C18" s="33">
        <v>12</v>
      </c>
      <c r="D18" s="46" t="str">
        <f t="shared" si="1"/>
        <v>木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46066</v>
      </c>
      <c r="C19" s="33">
        <v>13</v>
      </c>
      <c r="D19" s="46" t="str">
        <f t="shared" si="1"/>
        <v>金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46067</v>
      </c>
      <c r="C20" s="33">
        <v>14</v>
      </c>
      <c r="D20" s="46" t="str">
        <f t="shared" si="1"/>
        <v>土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46068</v>
      </c>
      <c r="C21" s="33">
        <v>15</v>
      </c>
      <c r="D21" s="46" t="str">
        <f t="shared" si="1"/>
        <v>日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46069</v>
      </c>
      <c r="C22" s="33">
        <v>16</v>
      </c>
      <c r="D22" s="46" t="str">
        <f t="shared" si="1"/>
        <v>月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46070</v>
      </c>
      <c r="C23" s="33">
        <v>17</v>
      </c>
      <c r="D23" s="46" t="str">
        <f t="shared" si="1"/>
        <v>火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46071</v>
      </c>
      <c r="C24" s="33">
        <v>18</v>
      </c>
      <c r="D24" s="46" t="str">
        <f t="shared" si="1"/>
        <v>水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46072</v>
      </c>
      <c r="C25" s="33">
        <v>19</v>
      </c>
      <c r="D25" s="46" t="str">
        <f t="shared" si="1"/>
        <v>木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46073</v>
      </c>
      <c r="C26" s="33">
        <v>20</v>
      </c>
      <c r="D26" s="46" t="str">
        <f t="shared" si="1"/>
        <v>金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46074</v>
      </c>
      <c r="C27" s="33">
        <v>21</v>
      </c>
      <c r="D27" s="46" t="str">
        <f t="shared" si="1"/>
        <v>土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46075</v>
      </c>
      <c r="C28" s="33">
        <v>22</v>
      </c>
      <c r="D28" s="46" t="str">
        <f t="shared" si="1"/>
        <v>日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46076</v>
      </c>
      <c r="C29" s="33">
        <v>23</v>
      </c>
      <c r="D29" s="46" t="str">
        <f t="shared" si="1"/>
        <v>月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46077</v>
      </c>
      <c r="C30" s="33">
        <v>24</v>
      </c>
      <c r="D30" s="46" t="str">
        <f t="shared" si="1"/>
        <v>火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46078</v>
      </c>
      <c r="C31" s="33">
        <v>25</v>
      </c>
      <c r="D31" s="46" t="str">
        <f t="shared" si="1"/>
        <v>水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46079</v>
      </c>
      <c r="C32" s="33">
        <v>26</v>
      </c>
      <c r="D32" s="46" t="str">
        <f t="shared" si="1"/>
        <v>木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46080</v>
      </c>
      <c r="C33" s="33">
        <v>27</v>
      </c>
      <c r="D33" s="46" t="str">
        <f t="shared" si="1"/>
        <v>金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46081</v>
      </c>
      <c r="C34" s="33">
        <v>28</v>
      </c>
      <c r="D34" s="46" t="str">
        <f t="shared" si="1"/>
        <v>土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46082</v>
      </c>
      <c r="C35" s="33">
        <v>29</v>
      </c>
      <c r="D35" s="46" t="str">
        <f t="shared" si="1"/>
        <v>日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46053</v>
      </c>
      <c r="C36" s="33"/>
      <c r="D36" s="46"/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46053</v>
      </c>
      <c r="C37" s="33"/>
      <c r="D37" s="46"/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14" priority="4">
      <formula>$E$3=$E$44</formula>
    </cfRule>
  </conditionalFormatting>
  <conditionalFormatting sqref="K37:L37">
    <cfRule type="expression" dxfId="13" priority="5">
      <formula>$E$3=$E$44</formula>
    </cfRule>
  </conditionalFormatting>
  <conditionalFormatting sqref="O37:P37 U37">
    <cfRule type="expression" dxfId="12" priority="6">
      <formula>$E$3=$E$44</formula>
    </cfRule>
  </conditionalFormatting>
  <conditionalFormatting sqref="D7:D37">
    <cfRule type="cellIs" dxfId="11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7D50A5D-D584-4283-BDD2-CA0BD5E9DD16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CB639470-C09C-4AC4-B4DF-A1054D6B7996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事業者!$B$4+1</f>
        <v>2026</v>
      </c>
      <c r="D1" s="38"/>
      <c r="E1" s="52">
        <v>3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46082</v>
      </c>
      <c r="C7" s="32">
        <v>1</v>
      </c>
      <c r="D7" s="44" t="str">
        <f t="shared" ref="D7:D37" si="1">TEXT(B7,"aaa")</f>
        <v>日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46083</v>
      </c>
      <c r="C8" s="33">
        <v>2</v>
      </c>
      <c r="D8" s="45" t="str">
        <f t="shared" si="1"/>
        <v>月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46084</v>
      </c>
      <c r="C9" s="33">
        <v>3</v>
      </c>
      <c r="D9" s="46" t="str">
        <f t="shared" si="1"/>
        <v>火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46085</v>
      </c>
      <c r="C10" s="33">
        <v>4</v>
      </c>
      <c r="D10" s="46" t="str">
        <f t="shared" si="1"/>
        <v>水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46086</v>
      </c>
      <c r="C11" s="33">
        <v>5</v>
      </c>
      <c r="D11" s="46" t="str">
        <f t="shared" si="1"/>
        <v>木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46087</v>
      </c>
      <c r="C12" s="33">
        <v>6</v>
      </c>
      <c r="D12" s="46" t="str">
        <f t="shared" si="1"/>
        <v>金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46088</v>
      </c>
      <c r="C13" s="33">
        <v>7</v>
      </c>
      <c r="D13" s="46" t="str">
        <f t="shared" si="1"/>
        <v>土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46089</v>
      </c>
      <c r="C14" s="33">
        <v>8</v>
      </c>
      <c r="D14" s="46" t="str">
        <f t="shared" si="1"/>
        <v>日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8 年 3 月分)</v>
      </c>
      <c r="AW14" s="110"/>
    </row>
    <row r="15" spans="2:72" ht="18.95" customHeight="1">
      <c r="B15" s="26">
        <f t="shared" si="0"/>
        <v>46090</v>
      </c>
      <c r="C15" s="33">
        <v>9</v>
      </c>
      <c r="D15" s="46" t="str">
        <f t="shared" si="1"/>
        <v>月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46091</v>
      </c>
      <c r="C16" s="33">
        <v>10</v>
      </c>
      <c r="D16" s="46" t="str">
        <f t="shared" si="1"/>
        <v>火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46092</v>
      </c>
      <c r="C17" s="33">
        <v>11</v>
      </c>
      <c r="D17" s="46" t="str">
        <f t="shared" si="1"/>
        <v>水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46093</v>
      </c>
      <c r="C18" s="33">
        <v>12</v>
      </c>
      <c r="D18" s="46" t="str">
        <f t="shared" si="1"/>
        <v>木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46094</v>
      </c>
      <c r="C19" s="33">
        <v>13</v>
      </c>
      <c r="D19" s="46" t="str">
        <f t="shared" si="1"/>
        <v>金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46095</v>
      </c>
      <c r="C20" s="33">
        <v>14</v>
      </c>
      <c r="D20" s="46" t="str">
        <f t="shared" si="1"/>
        <v>土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46096</v>
      </c>
      <c r="C21" s="33">
        <v>15</v>
      </c>
      <c r="D21" s="46" t="str">
        <f t="shared" si="1"/>
        <v>日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46097</v>
      </c>
      <c r="C22" s="33">
        <v>16</v>
      </c>
      <c r="D22" s="46" t="str">
        <f t="shared" si="1"/>
        <v>月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46098</v>
      </c>
      <c r="C23" s="33">
        <v>17</v>
      </c>
      <c r="D23" s="46" t="str">
        <f t="shared" si="1"/>
        <v>火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46099</v>
      </c>
      <c r="C24" s="33">
        <v>18</v>
      </c>
      <c r="D24" s="46" t="str">
        <f t="shared" si="1"/>
        <v>水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46100</v>
      </c>
      <c r="C25" s="33">
        <v>19</v>
      </c>
      <c r="D25" s="46" t="str">
        <f t="shared" si="1"/>
        <v>木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46101</v>
      </c>
      <c r="C26" s="33">
        <v>20</v>
      </c>
      <c r="D26" s="46" t="str">
        <f t="shared" si="1"/>
        <v>金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46102</v>
      </c>
      <c r="C27" s="33">
        <v>21</v>
      </c>
      <c r="D27" s="46" t="str">
        <f t="shared" si="1"/>
        <v>土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46103</v>
      </c>
      <c r="C28" s="33">
        <v>22</v>
      </c>
      <c r="D28" s="46" t="str">
        <f t="shared" si="1"/>
        <v>日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46104</v>
      </c>
      <c r="C29" s="33">
        <v>23</v>
      </c>
      <c r="D29" s="46" t="str">
        <f t="shared" si="1"/>
        <v>月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46105</v>
      </c>
      <c r="C30" s="33">
        <v>24</v>
      </c>
      <c r="D30" s="46" t="str">
        <f t="shared" si="1"/>
        <v>火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46106</v>
      </c>
      <c r="C31" s="33">
        <v>25</v>
      </c>
      <c r="D31" s="46" t="str">
        <f t="shared" si="1"/>
        <v>水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46107</v>
      </c>
      <c r="C32" s="33">
        <v>26</v>
      </c>
      <c r="D32" s="46" t="str">
        <f t="shared" si="1"/>
        <v>木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46108</v>
      </c>
      <c r="C33" s="33">
        <v>27</v>
      </c>
      <c r="D33" s="46" t="str">
        <f t="shared" si="1"/>
        <v>金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46109</v>
      </c>
      <c r="C34" s="33">
        <v>28</v>
      </c>
      <c r="D34" s="46" t="str">
        <f t="shared" si="1"/>
        <v>土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46110</v>
      </c>
      <c r="C35" s="33">
        <v>29</v>
      </c>
      <c r="D35" s="46" t="str">
        <f t="shared" si="1"/>
        <v>日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46111</v>
      </c>
      <c r="C36" s="33">
        <v>30</v>
      </c>
      <c r="D36" s="46" t="str">
        <f t="shared" si="1"/>
        <v>月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46112</v>
      </c>
      <c r="C37" s="33">
        <v>31</v>
      </c>
      <c r="D37" s="46" t="str">
        <f t="shared" si="1"/>
        <v>火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8" priority="4">
      <formula>$E$3=$E$44</formula>
    </cfRule>
  </conditionalFormatting>
  <conditionalFormatting sqref="K37:L37">
    <cfRule type="expression" dxfId="7" priority="5">
      <formula>$E$3=$E$44</formula>
    </cfRule>
  </conditionalFormatting>
  <conditionalFormatting sqref="O37:P37 U37">
    <cfRule type="expression" dxfId="6" priority="6">
      <formula>$E$3=$E$44</formula>
    </cfRule>
  </conditionalFormatting>
  <conditionalFormatting sqref="D7:D37">
    <cfRule type="cellIs" dxfId="5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5554715-7666-486C-B6D4-3BA6840AA8B6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7863BF8D-9156-4CDD-9422-7D71A22F96DB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E2:Z91"/>
  <sheetViews>
    <sheetView showGridLines="0" zoomScale="90" zoomScaleNormal="90" workbookViewId="0">
      <selection activeCell="S19" sqref="S19:U19"/>
    </sheetView>
  </sheetViews>
  <sheetFormatPr defaultRowHeight="14.25" customHeight="1"/>
  <cols>
    <col min="1" max="4" width="1" style="174" customWidth="1"/>
    <col min="5" max="6" width="4.625" style="174" customWidth="1"/>
    <col min="7" max="21" width="8.5" style="174" customWidth="1"/>
    <col min="22" max="22" width="1.125" style="174" customWidth="1"/>
    <col min="23" max="16384" width="9" style="174" customWidth="1"/>
  </cols>
  <sheetData>
    <row r="2" spans="5:21" ht="14.25" customHeight="1">
      <c r="E2" s="174" t="s">
        <v>120</v>
      </c>
    </row>
    <row r="3" spans="5:21" ht="17.25">
      <c r="E3" s="177"/>
      <c r="F3" s="177"/>
      <c r="G3" s="177"/>
      <c r="H3" s="177"/>
      <c r="I3" s="177"/>
      <c r="J3" s="177"/>
      <c r="K3" s="245" t="s">
        <v>93</v>
      </c>
      <c r="L3" s="247"/>
      <c r="M3" s="247"/>
      <c r="N3" s="247"/>
      <c r="O3" s="247"/>
      <c r="P3" s="248">
        <f>DATEVALUE(事業者!B4&amp;"年1月1日")</f>
        <v>45658</v>
      </c>
      <c r="Q3" s="250"/>
      <c r="R3" s="177"/>
      <c r="S3" s="177"/>
      <c r="T3" s="177"/>
      <c r="U3" s="277"/>
    </row>
    <row r="4" spans="5:21" ht="14.25" customHeight="1">
      <c r="R4" s="256"/>
      <c r="S4" s="256"/>
      <c r="T4" s="256"/>
      <c r="U4" s="256" t="s">
        <v>121</v>
      </c>
    </row>
    <row r="5" spans="5:21" ht="14.25" customHeight="1">
      <c r="E5" s="174" t="s">
        <v>122</v>
      </c>
    </row>
    <row r="6" spans="5:21" ht="14.25" customHeight="1">
      <c r="Q6" s="247" t="s">
        <v>123</v>
      </c>
      <c r="R6" s="257">
        <f>事業者!D8</f>
        <v>0</v>
      </c>
      <c r="S6" s="257"/>
      <c r="T6" s="257"/>
      <c r="U6" s="257"/>
    </row>
    <row r="7" spans="5:21" ht="14.25" customHeight="1">
      <c r="Q7" s="247" t="s">
        <v>95</v>
      </c>
      <c r="R7" s="257">
        <f>事業者!D6</f>
        <v>0</v>
      </c>
      <c r="S7" s="257"/>
      <c r="T7" s="257"/>
      <c r="U7" s="257"/>
    </row>
    <row r="8" spans="5:21" ht="14.25" customHeight="1">
      <c r="Q8" s="247" t="s">
        <v>124</v>
      </c>
      <c r="R8" s="257" t="str">
        <f>事業者!D10&amp;"　"&amp;事業者!D12</f>
        <v>　</v>
      </c>
      <c r="S8" s="257"/>
      <c r="T8" s="257"/>
      <c r="U8" s="258" t="s">
        <v>61</v>
      </c>
    </row>
    <row r="9" spans="5:21" ht="14.25" customHeight="1">
      <c r="Q9" s="247"/>
      <c r="R9" s="258"/>
      <c r="S9" s="258"/>
      <c r="T9" s="258"/>
      <c r="U9" s="258"/>
    </row>
    <row r="10" spans="5:21" ht="14.25" customHeight="1">
      <c r="Q10" s="251" t="s">
        <v>17</v>
      </c>
      <c r="R10" s="259">
        <f>事業者!D18</f>
        <v>0</v>
      </c>
      <c r="S10" s="259"/>
      <c r="T10" s="259"/>
      <c r="U10" s="258"/>
    </row>
    <row r="11" spans="5:21" ht="14.25" customHeight="1">
      <c r="Q11" s="247" t="s">
        <v>125</v>
      </c>
      <c r="R11" s="259">
        <f>事業者!D16</f>
        <v>0</v>
      </c>
      <c r="S11" s="259"/>
      <c r="T11" s="259"/>
      <c r="U11" s="258"/>
    </row>
    <row r="12" spans="5:21" ht="14.25" customHeight="1">
      <c r="Q12" s="251" t="s">
        <v>41</v>
      </c>
      <c r="R12" s="259">
        <f>事業者!D21</f>
        <v>0</v>
      </c>
      <c r="S12" s="259"/>
      <c r="T12" s="174"/>
    </row>
    <row r="13" spans="5:21" ht="14.25" customHeight="1">
      <c r="E13" s="174" t="s">
        <v>126</v>
      </c>
    </row>
    <row r="14" spans="5:21" ht="14.25" customHeight="1">
      <c r="E14" s="174" t="s">
        <v>127</v>
      </c>
    </row>
    <row r="15" spans="5:21" ht="5.25" customHeight="1"/>
    <row r="16" spans="5:21" ht="14.25" customHeight="1">
      <c r="E16" s="174" t="s">
        <v>128</v>
      </c>
    </row>
    <row r="17" spans="5:26" ht="14.25" customHeight="1">
      <c r="E17" s="178" t="s">
        <v>23</v>
      </c>
      <c r="F17" s="197"/>
      <c r="G17" s="197"/>
      <c r="H17" s="215"/>
      <c r="I17" s="178" t="s">
        <v>108</v>
      </c>
      <c r="J17" s="197"/>
      <c r="K17" s="215"/>
      <c r="L17" s="178" t="s">
        <v>129</v>
      </c>
      <c r="M17" s="197"/>
      <c r="N17" s="197"/>
      <c r="O17" s="215"/>
      <c r="P17" s="178" t="s">
        <v>130</v>
      </c>
      <c r="Q17" s="197"/>
      <c r="R17" s="215"/>
      <c r="S17" s="261" t="s">
        <v>118</v>
      </c>
      <c r="T17" s="267"/>
      <c r="U17" s="278"/>
    </row>
    <row r="18" spans="5:26" ht="14.25" customHeight="1">
      <c r="E18" s="179"/>
      <c r="F18" s="198"/>
      <c r="G18" s="198"/>
      <c r="H18" s="216"/>
      <c r="I18" s="179"/>
      <c r="J18" s="198"/>
      <c r="K18" s="216"/>
      <c r="L18" s="179"/>
      <c r="M18" s="198"/>
      <c r="N18" s="198"/>
      <c r="O18" s="216"/>
      <c r="P18" s="179"/>
      <c r="Q18" s="198"/>
      <c r="R18" s="216"/>
      <c r="S18" s="262"/>
      <c r="T18" s="268"/>
      <c r="U18" s="279"/>
    </row>
    <row r="19" spans="5:26" ht="14.25" customHeight="1">
      <c r="E19" s="180"/>
      <c r="F19" s="199"/>
      <c r="G19" s="199"/>
      <c r="H19" s="217"/>
      <c r="I19" s="180"/>
      <c r="J19" s="199"/>
      <c r="K19" s="217"/>
      <c r="L19" s="180"/>
      <c r="M19" s="199"/>
      <c r="N19" s="199"/>
      <c r="O19" s="217"/>
      <c r="P19" s="180"/>
      <c r="Q19" s="199"/>
      <c r="R19" s="217"/>
      <c r="S19" s="263"/>
      <c r="T19" s="269"/>
      <c r="U19" s="280"/>
    </row>
    <row r="20" spans="5:26" ht="14.25" customHeight="1">
      <c r="E20" s="181"/>
      <c r="F20" s="200"/>
      <c r="G20" s="200"/>
      <c r="H20" s="218"/>
      <c r="I20" s="181"/>
      <c r="J20" s="200"/>
      <c r="K20" s="218"/>
      <c r="L20" s="181"/>
      <c r="M20" s="200"/>
      <c r="N20" s="200"/>
      <c r="O20" s="218"/>
      <c r="P20" s="181"/>
      <c r="Q20" s="200"/>
      <c r="R20" s="218"/>
      <c r="S20" s="264"/>
      <c r="T20" s="270"/>
      <c r="U20" s="281"/>
    </row>
    <row r="21" spans="5:26" ht="14.25" customHeight="1">
      <c r="E21" s="182"/>
      <c r="F21" s="201"/>
      <c r="G21" s="201"/>
      <c r="H21" s="219"/>
      <c r="I21" s="182"/>
      <c r="J21" s="201"/>
      <c r="K21" s="219"/>
      <c r="L21" s="182"/>
      <c r="M21" s="201"/>
      <c r="N21" s="201"/>
      <c r="O21" s="219"/>
      <c r="P21" s="182"/>
      <c r="Q21" s="201"/>
      <c r="R21" s="219"/>
      <c r="S21" s="265"/>
      <c r="T21" s="271"/>
      <c r="U21" s="282"/>
    </row>
    <row r="23" spans="5:26" ht="14.25" customHeight="1">
      <c r="E23" s="183" t="s">
        <v>131</v>
      </c>
      <c r="F23" s="183"/>
      <c r="G23" s="183"/>
      <c r="H23" s="184"/>
      <c r="I23" s="184"/>
      <c r="J23" s="184"/>
      <c r="K23" s="184"/>
    </row>
    <row r="24" spans="5:26" ht="7.5" customHeight="1">
      <c r="E24" s="184"/>
      <c r="F24" s="184"/>
      <c r="G24" s="184"/>
      <c r="H24" s="184"/>
      <c r="I24" s="184"/>
      <c r="J24" s="183"/>
    </row>
    <row r="25" spans="5:26" ht="14.25" customHeight="1">
      <c r="E25" s="185" t="str">
        <f>'4月'!E5</f>
        <v>木くず（生木）</v>
      </c>
      <c r="F25" s="202"/>
      <c r="G25" s="211"/>
      <c r="H25" s="184"/>
      <c r="I25" s="183"/>
    </row>
    <row r="26" spans="5:26" ht="7.5" customHeight="1">
      <c r="E26" s="186"/>
      <c r="F26" s="186"/>
      <c r="G26" s="186"/>
      <c r="H26" s="186"/>
      <c r="I26" s="186"/>
      <c r="J26" s="236"/>
    </row>
    <row r="27" spans="5:26" ht="14.25" customHeight="1">
      <c r="E27" s="178" t="s">
        <v>16</v>
      </c>
      <c r="F27" s="197"/>
      <c r="G27" s="197"/>
      <c r="H27" s="220" t="s">
        <v>132</v>
      </c>
      <c r="I27" s="227" t="s">
        <v>134</v>
      </c>
      <c r="J27" s="237" t="s">
        <v>135</v>
      </c>
      <c r="K27" s="237" t="s">
        <v>136</v>
      </c>
      <c r="L27" s="237" t="s">
        <v>137</v>
      </c>
      <c r="M27" s="237" t="s">
        <v>139</v>
      </c>
      <c r="N27" s="237" t="s">
        <v>141</v>
      </c>
      <c r="O27" s="237" t="s">
        <v>142</v>
      </c>
      <c r="P27" s="237" t="s">
        <v>133</v>
      </c>
      <c r="Q27" s="237" t="s">
        <v>143</v>
      </c>
      <c r="R27" s="237" t="s">
        <v>144</v>
      </c>
      <c r="S27" s="237" t="s">
        <v>145</v>
      </c>
      <c r="T27" s="220" t="s">
        <v>146</v>
      </c>
      <c r="U27" s="283" t="s">
        <v>60</v>
      </c>
    </row>
    <row r="28" spans="5:26" ht="14.25" customHeight="1">
      <c r="E28" s="187" t="s">
        <v>147</v>
      </c>
      <c r="F28" s="203"/>
      <c r="G28" s="203"/>
      <c r="H28" s="221" t="s">
        <v>148</v>
      </c>
      <c r="I28" s="228">
        <f>'4月'!$F$38</f>
        <v>0</v>
      </c>
      <c r="J28" s="238">
        <f>'5月'!$F$38</f>
        <v>0</v>
      </c>
      <c r="K28" s="238">
        <f>'6月'!$F$38</f>
        <v>0</v>
      </c>
      <c r="L28" s="238">
        <f>'7月'!$F$38</f>
        <v>0</v>
      </c>
      <c r="M28" s="238">
        <f>'8月'!$F$38</f>
        <v>0</v>
      </c>
      <c r="N28" s="238">
        <f>'9月'!$F$38</f>
        <v>0</v>
      </c>
      <c r="O28" s="238">
        <f>'10月'!$F$38</f>
        <v>0</v>
      </c>
      <c r="P28" s="238">
        <f>'11月'!$F$38</f>
        <v>0</v>
      </c>
      <c r="Q28" s="238">
        <f>'12月'!$F$38</f>
        <v>0</v>
      </c>
      <c r="R28" s="238">
        <f>'1月'!$F$38</f>
        <v>0</v>
      </c>
      <c r="S28" s="238">
        <f>'2月'!$F$38</f>
        <v>0</v>
      </c>
      <c r="T28" s="272">
        <f>'3月'!$F$38</f>
        <v>0</v>
      </c>
      <c r="U28" s="284">
        <f>SUM(I28:T28)</f>
        <v>0</v>
      </c>
    </row>
    <row r="29" spans="5:26" ht="14.25" customHeight="1">
      <c r="E29" s="188" t="s">
        <v>149</v>
      </c>
      <c r="F29" s="204"/>
      <c r="G29" s="204"/>
      <c r="H29" s="222" t="s">
        <v>148</v>
      </c>
      <c r="I29" s="229">
        <f>'4月'!$G$38</f>
        <v>0</v>
      </c>
      <c r="J29" s="239">
        <f>'5月'!$G$38</f>
        <v>0</v>
      </c>
      <c r="K29" s="239">
        <f>'6月'!$G$38</f>
        <v>0</v>
      </c>
      <c r="L29" s="239">
        <f>'7月'!$G$38</f>
        <v>0</v>
      </c>
      <c r="M29" s="239">
        <f>'8月'!$G$38</f>
        <v>0</v>
      </c>
      <c r="N29" s="239">
        <f>'9月'!$G$38</f>
        <v>0</v>
      </c>
      <c r="O29" s="239">
        <f>'10月'!$G$38</f>
        <v>0</v>
      </c>
      <c r="P29" s="239">
        <f>'11月'!$G$38</f>
        <v>0</v>
      </c>
      <c r="Q29" s="239">
        <f>'12月'!$G$38</f>
        <v>0</v>
      </c>
      <c r="R29" s="239">
        <f>'1月'!$G$38</f>
        <v>0</v>
      </c>
      <c r="S29" s="239">
        <f>'2月'!$G$38</f>
        <v>0</v>
      </c>
      <c r="T29" s="273">
        <f>'3月'!$G$38</f>
        <v>0</v>
      </c>
      <c r="U29" s="285">
        <f>SUM(I29:T29)</f>
        <v>0</v>
      </c>
    </row>
    <row r="30" spans="5:26" ht="14.25" customHeight="1">
      <c r="E30" s="189" t="s">
        <v>104</v>
      </c>
      <c r="F30" s="205" t="s">
        <v>150</v>
      </c>
      <c r="G30" s="212"/>
      <c r="H30" s="221" t="s">
        <v>148</v>
      </c>
      <c r="I30" s="23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74"/>
      <c r="U30" s="284">
        <f>SUM(I30:T30)</f>
        <v>0</v>
      </c>
    </row>
    <row r="31" spans="5:26" ht="14.25" customHeight="1">
      <c r="E31" s="190"/>
      <c r="F31" s="206" t="s">
        <v>152</v>
      </c>
      <c r="G31" s="213"/>
      <c r="H31" s="222" t="s">
        <v>117</v>
      </c>
      <c r="I31" s="231"/>
      <c r="J31" s="241"/>
      <c r="K31" s="241"/>
      <c r="L31" s="241"/>
      <c r="M31" s="241"/>
      <c r="N31" s="241"/>
      <c r="O31" s="241"/>
      <c r="P31" s="241"/>
      <c r="Q31" s="241"/>
      <c r="R31" s="241"/>
      <c r="S31" s="241"/>
      <c r="T31" s="275"/>
      <c r="U31" s="285">
        <f>SUM(I31:T31)</f>
        <v>0</v>
      </c>
    </row>
    <row r="32" spans="5:26" ht="14.25" customHeight="1">
      <c r="E32" s="191"/>
      <c r="F32" s="207" t="s">
        <v>153</v>
      </c>
      <c r="G32" s="214"/>
      <c r="H32" s="223" t="s">
        <v>148</v>
      </c>
      <c r="I32" s="232">
        <f>I29-I30-I31</f>
        <v>0</v>
      </c>
      <c r="J32" s="242">
        <f t="shared" ref="J32:T32" si="0">J29-J30-J31+I32</f>
        <v>0</v>
      </c>
      <c r="K32" s="246">
        <f t="shared" si="0"/>
        <v>0</v>
      </c>
      <c r="L32" s="246">
        <f t="shared" si="0"/>
        <v>0</v>
      </c>
      <c r="M32" s="246">
        <f t="shared" si="0"/>
        <v>0</v>
      </c>
      <c r="N32" s="246">
        <f t="shared" si="0"/>
        <v>0</v>
      </c>
      <c r="O32" s="246">
        <f t="shared" si="0"/>
        <v>0</v>
      </c>
      <c r="P32" s="246">
        <f t="shared" si="0"/>
        <v>0</v>
      </c>
      <c r="Q32" s="246">
        <f t="shared" si="0"/>
        <v>0</v>
      </c>
      <c r="R32" s="246">
        <f t="shared" si="0"/>
        <v>0</v>
      </c>
      <c r="S32" s="246">
        <f t="shared" si="0"/>
        <v>0</v>
      </c>
      <c r="T32" s="246">
        <f t="shared" si="0"/>
        <v>0</v>
      </c>
      <c r="U32" s="286">
        <f>U29-U30</f>
        <v>0</v>
      </c>
      <c r="V32" s="183"/>
      <c r="W32" s="183"/>
      <c r="X32" s="183"/>
      <c r="Y32" s="183"/>
      <c r="Z32" s="183"/>
    </row>
    <row r="33" spans="5:25" ht="13.5">
      <c r="E33" s="183"/>
      <c r="F33" s="183"/>
      <c r="G33" s="183"/>
      <c r="H33" s="183"/>
      <c r="I33" s="183"/>
      <c r="J33" s="183"/>
      <c r="K33" s="183"/>
      <c r="L33" s="183"/>
      <c r="M33" s="183"/>
      <c r="N33" s="183"/>
      <c r="O33" s="183"/>
      <c r="P33" s="183"/>
      <c r="Q33" s="183"/>
      <c r="R33" s="183"/>
      <c r="S33" s="183"/>
      <c r="T33" s="183"/>
      <c r="U33" s="183"/>
      <c r="V33" s="183"/>
      <c r="W33" s="183"/>
      <c r="X33" s="183"/>
      <c r="Y33" s="183"/>
    </row>
    <row r="34" spans="5:25" ht="14.25" customHeight="1">
      <c r="E34" s="178" t="s">
        <v>70</v>
      </c>
      <c r="F34" s="197"/>
      <c r="G34" s="197"/>
      <c r="H34" s="215"/>
      <c r="I34" s="178" t="s">
        <v>154</v>
      </c>
      <c r="J34" s="197"/>
      <c r="K34" s="215"/>
      <c r="L34" s="178" t="s">
        <v>140</v>
      </c>
      <c r="M34" s="197"/>
      <c r="N34" s="215"/>
      <c r="O34" s="178" t="s">
        <v>155</v>
      </c>
      <c r="P34" s="215"/>
      <c r="Q34" s="252" t="s">
        <v>156</v>
      </c>
      <c r="R34" s="260"/>
      <c r="S34" s="266" t="s">
        <v>157</v>
      </c>
      <c r="T34" s="260"/>
      <c r="U34" s="260"/>
      <c r="V34" s="260"/>
      <c r="W34" s="260"/>
      <c r="X34" s="260"/>
    </row>
    <row r="35" spans="5:25" ht="14.25" customHeight="1">
      <c r="E35" s="179"/>
      <c r="F35" s="198"/>
      <c r="G35" s="198"/>
      <c r="H35" s="216"/>
      <c r="I35" s="179"/>
      <c r="J35" s="198"/>
      <c r="K35" s="216"/>
      <c r="L35" s="179"/>
      <c r="M35" s="198"/>
      <c r="N35" s="216"/>
      <c r="O35" s="179"/>
      <c r="P35" s="216"/>
      <c r="Q35" s="253">
        <f>SUM(O35:P40)</f>
        <v>0</v>
      </c>
      <c r="R35" s="195"/>
      <c r="S35" s="195"/>
      <c r="T35" s="195"/>
      <c r="U35" s="195"/>
      <c r="V35" s="195"/>
      <c r="W35" s="195"/>
      <c r="X35" s="195"/>
    </row>
    <row r="36" spans="5:25" ht="14.25" customHeight="1">
      <c r="E36" s="180"/>
      <c r="F36" s="199"/>
      <c r="G36" s="199"/>
      <c r="H36" s="217"/>
      <c r="I36" s="180"/>
      <c r="J36" s="199"/>
      <c r="K36" s="217"/>
      <c r="L36" s="180"/>
      <c r="M36" s="199"/>
      <c r="N36" s="217"/>
      <c r="O36" s="180"/>
      <c r="P36" s="217"/>
      <c r="Q36" s="254"/>
      <c r="R36" s="195"/>
      <c r="S36" s="195"/>
      <c r="T36" s="195"/>
      <c r="U36" s="195"/>
      <c r="V36" s="195"/>
      <c r="W36" s="195"/>
      <c r="X36" s="195"/>
    </row>
    <row r="37" spans="5:25" ht="14.25" customHeight="1">
      <c r="E37" s="180"/>
      <c r="F37" s="199"/>
      <c r="G37" s="199"/>
      <c r="H37" s="217"/>
      <c r="I37" s="180"/>
      <c r="J37" s="199"/>
      <c r="K37" s="217"/>
      <c r="L37" s="180"/>
      <c r="M37" s="199"/>
      <c r="N37" s="217"/>
      <c r="O37" s="180"/>
      <c r="P37" s="217"/>
      <c r="Q37" s="254"/>
      <c r="R37" s="195"/>
      <c r="S37" s="195"/>
      <c r="T37" s="195"/>
      <c r="U37" s="195"/>
      <c r="V37" s="195"/>
      <c r="W37" s="195"/>
      <c r="X37" s="195"/>
    </row>
    <row r="38" spans="5:25" ht="14.25" customHeight="1">
      <c r="E38" s="192"/>
      <c r="F38" s="208"/>
      <c r="G38" s="208"/>
      <c r="H38" s="224"/>
      <c r="I38" s="192"/>
      <c r="J38" s="208"/>
      <c r="K38" s="224"/>
      <c r="L38" s="192"/>
      <c r="M38" s="208"/>
      <c r="N38" s="224"/>
      <c r="O38" s="180"/>
      <c r="P38" s="249"/>
      <c r="Q38" s="254"/>
      <c r="R38" s="195"/>
      <c r="S38" s="195"/>
      <c r="T38" s="195"/>
      <c r="U38" s="195"/>
      <c r="V38" s="195"/>
      <c r="W38" s="195"/>
      <c r="X38" s="195"/>
    </row>
    <row r="39" spans="5:25" ht="14.25" customHeight="1">
      <c r="E39" s="192"/>
      <c r="F39" s="208"/>
      <c r="G39" s="208"/>
      <c r="H39" s="224"/>
      <c r="I39" s="192"/>
      <c r="J39" s="208"/>
      <c r="K39" s="224"/>
      <c r="L39" s="192"/>
      <c r="M39" s="208"/>
      <c r="N39" s="224"/>
      <c r="O39" s="180"/>
      <c r="P39" s="249"/>
      <c r="Q39" s="254"/>
      <c r="R39" s="195"/>
      <c r="S39" s="195"/>
      <c r="T39" s="195"/>
      <c r="U39" s="195"/>
      <c r="V39" s="195"/>
      <c r="W39" s="195"/>
      <c r="X39" s="195"/>
    </row>
    <row r="40" spans="5:25" ht="14.25" customHeight="1">
      <c r="E40" s="182"/>
      <c r="F40" s="201"/>
      <c r="G40" s="201"/>
      <c r="H40" s="219"/>
      <c r="I40" s="182"/>
      <c r="J40" s="201"/>
      <c r="K40" s="219"/>
      <c r="L40" s="182"/>
      <c r="M40" s="201"/>
      <c r="N40" s="219"/>
      <c r="O40" s="182"/>
      <c r="P40" s="219"/>
      <c r="Q40" s="255"/>
      <c r="R40" s="195"/>
      <c r="S40" s="195"/>
      <c r="T40" s="195"/>
      <c r="U40" s="195"/>
      <c r="V40" s="195"/>
      <c r="W40" s="195"/>
      <c r="X40" s="195"/>
    </row>
    <row r="41" spans="5:25" ht="7.5" customHeight="1">
      <c r="E41" s="193"/>
      <c r="F41" s="193"/>
      <c r="G41" s="193"/>
      <c r="H41" s="193"/>
      <c r="I41" s="193"/>
      <c r="J41" s="193"/>
      <c r="K41" s="193"/>
      <c r="L41" s="193"/>
      <c r="M41" s="193"/>
      <c r="N41" s="193"/>
      <c r="O41" s="193"/>
      <c r="P41" s="193"/>
      <c r="Q41" s="193"/>
      <c r="R41" s="193"/>
      <c r="S41" s="193"/>
      <c r="T41" s="193"/>
      <c r="U41" s="193"/>
      <c r="V41" s="193"/>
      <c r="W41" s="193"/>
      <c r="X41" s="193"/>
      <c r="Y41" s="193"/>
    </row>
    <row r="42" spans="5:25" ht="14.25" customHeight="1">
      <c r="E42" s="178" t="s">
        <v>158</v>
      </c>
      <c r="F42" s="197"/>
      <c r="G42" s="197"/>
      <c r="H42" s="215"/>
      <c r="I42" s="178" t="s">
        <v>154</v>
      </c>
      <c r="J42" s="197"/>
      <c r="K42" s="215"/>
      <c r="L42" s="178" t="s">
        <v>84</v>
      </c>
      <c r="M42" s="197"/>
      <c r="N42" s="215"/>
      <c r="O42" s="178" t="s">
        <v>155</v>
      </c>
      <c r="P42" s="215"/>
      <c r="Q42" s="252" t="s">
        <v>156</v>
      </c>
      <c r="R42" s="260"/>
      <c r="S42" s="260"/>
      <c r="T42" s="260"/>
      <c r="U42" s="260"/>
      <c r="V42" s="260"/>
      <c r="W42" s="260"/>
      <c r="X42" s="260"/>
    </row>
    <row r="43" spans="5:25" ht="14.25" customHeight="1">
      <c r="E43" s="179"/>
      <c r="F43" s="198"/>
      <c r="G43" s="198"/>
      <c r="H43" s="216"/>
      <c r="I43" s="179"/>
      <c r="J43" s="198"/>
      <c r="K43" s="216"/>
      <c r="L43" s="179"/>
      <c r="M43" s="198"/>
      <c r="N43" s="216"/>
      <c r="O43" s="179"/>
      <c r="P43" s="216"/>
      <c r="Q43" s="253">
        <f>SUM(O43:P45)</f>
        <v>0</v>
      </c>
      <c r="R43" s="195"/>
      <c r="S43" s="195"/>
      <c r="T43" s="195"/>
      <c r="U43" s="195"/>
      <c r="V43" s="195"/>
      <c r="W43" s="195"/>
      <c r="X43" s="195"/>
    </row>
    <row r="44" spans="5:25" ht="14.25" customHeight="1">
      <c r="E44" s="180"/>
      <c r="F44" s="199"/>
      <c r="G44" s="199"/>
      <c r="H44" s="217"/>
      <c r="I44" s="180"/>
      <c r="J44" s="199"/>
      <c r="K44" s="217"/>
      <c r="L44" s="180"/>
      <c r="M44" s="199"/>
      <c r="N44" s="217"/>
      <c r="O44" s="180"/>
      <c r="P44" s="217"/>
      <c r="Q44" s="254"/>
      <c r="R44" s="195"/>
      <c r="S44" s="195"/>
      <c r="T44" s="195"/>
      <c r="U44" s="195"/>
      <c r="V44" s="195"/>
      <c r="W44" s="195"/>
      <c r="X44" s="195"/>
    </row>
    <row r="45" spans="5:25" ht="14.25" customHeight="1">
      <c r="E45" s="182"/>
      <c r="F45" s="201"/>
      <c r="G45" s="201"/>
      <c r="H45" s="219"/>
      <c r="I45" s="182"/>
      <c r="J45" s="201"/>
      <c r="K45" s="219"/>
      <c r="L45" s="182"/>
      <c r="M45" s="201"/>
      <c r="N45" s="219"/>
      <c r="O45" s="182"/>
      <c r="P45" s="219"/>
      <c r="Q45" s="255"/>
      <c r="R45" s="195"/>
      <c r="S45" s="195"/>
      <c r="T45" s="195"/>
      <c r="U45" s="195"/>
      <c r="V45" s="195"/>
      <c r="W45" s="195"/>
      <c r="X45" s="195"/>
    </row>
    <row r="46" spans="5:25" ht="14.25" customHeight="1">
      <c r="E46" s="194"/>
      <c r="F46" s="194"/>
      <c r="G46" s="194"/>
      <c r="H46" s="195"/>
      <c r="I46" s="195"/>
      <c r="J46" s="195"/>
      <c r="K46" s="195"/>
      <c r="L46" s="195"/>
      <c r="M46" s="195"/>
      <c r="N46" s="195"/>
      <c r="O46" s="195"/>
      <c r="P46" s="195"/>
      <c r="Q46" s="183"/>
      <c r="R46" s="195"/>
      <c r="S46" s="195"/>
      <c r="T46" s="195"/>
      <c r="U46" s="195"/>
      <c r="V46" s="195"/>
      <c r="W46" s="195"/>
      <c r="X46" s="195"/>
    </row>
    <row r="47" spans="5:25" ht="14.25" customHeight="1">
      <c r="E47" s="195"/>
      <c r="F47" s="209"/>
      <c r="G47" s="209"/>
      <c r="H47" s="195"/>
      <c r="I47" s="195"/>
      <c r="J47" s="195"/>
      <c r="K47" s="195"/>
      <c r="L47" s="195"/>
      <c r="M47" s="195"/>
      <c r="N47" s="195"/>
      <c r="O47" s="195"/>
      <c r="P47" s="195"/>
      <c r="R47" s="195"/>
      <c r="S47" s="195"/>
      <c r="T47" s="195"/>
      <c r="U47" s="195"/>
      <c r="V47" s="195"/>
      <c r="W47" s="195"/>
      <c r="X47" s="195"/>
    </row>
    <row r="48" spans="5:25" ht="14.25" customHeight="1">
      <c r="E48" s="185" t="str">
        <f>'4月'!I5</f>
        <v>木くず（廃材）</v>
      </c>
      <c r="F48" s="202"/>
      <c r="G48" s="211"/>
      <c r="H48" s="225"/>
      <c r="I48" s="193"/>
      <c r="J48" s="193"/>
      <c r="K48" s="193"/>
      <c r="L48" s="193"/>
      <c r="M48" s="193"/>
      <c r="N48" s="193"/>
      <c r="O48" s="193"/>
      <c r="P48" s="193"/>
      <c r="Q48" s="193"/>
      <c r="R48" s="193"/>
      <c r="S48" s="193"/>
      <c r="T48" s="193"/>
      <c r="U48" s="193"/>
      <c r="V48" s="193"/>
      <c r="W48" s="193"/>
      <c r="X48" s="193"/>
    </row>
    <row r="49" spans="5:26" ht="7.5" customHeight="1"/>
    <row r="50" spans="5:26" ht="14.25" customHeight="1">
      <c r="E50" s="178" t="s">
        <v>16</v>
      </c>
      <c r="F50" s="197"/>
      <c r="G50" s="197"/>
      <c r="H50" s="220" t="s">
        <v>132</v>
      </c>
      <c r="I50" s="227" t="s">
        <v>134</v>
      </c>
      <c r="J50" s="237" t="s">
        <v>135</v>
      </c>
      <c r="K50" s="237" t="s">
        <v>136</v>
      </c>
      <c r="L50" s="237" t="s">
        <v>137</v>
      </c>
      <c r="M50" s="237" t="s">
        <v>139</v>
      </c>
      <c r="N50" s="237" t="s">
        <v>141</v>
      </c>
      <c r="O50" s="237" t="s">
        <v>142</v>
      </c>
      <c r="P50" s="237" t="s">
        <v>133</v>
      </c>
      <c r="Q50" s="237" t="s">
        <v>143</v>
      </c>
      <c r="R50" s="237" t="s">
        <v>144</v>
      </c>
      <c r="S50" s="237" t="s">
        <v>145</v>
      </c>
      <c r="T50" s="220" t="s">
        <v>146</v>
      </c>
      <c r="U50" s="283" t="s">
        <v>60</v>
      </c>
    </row>
    <row r="51" spans="5:26" ht="14.25" customHeight="1">
      <c r="E51" s="187" t="s">
        <v>147</v>
      </c>
      <c r="F51" s="203"/>
      <c r="G51" s="203"/>
      <c r="H51" s="221" t="s">
        <v>148</v>
      </c>
      <c r="I51" s="228">
        <f>'4月'!$J$38</f>
        <v>0</v>
      </c>
      <c r="J51" s="238">
        <f>'5月'!$J$38</f>
        <v>0</v>
      </c>
      <c r="K51" s="238">
        <f>'6月'!$J$38</f>
        <v>0</v>
      </c>
      <c r="L51" s="238">
        <f>'7月'!$J$38</f>
        <v>0</v>
      </c>
      <c r="M51" s="238">
        <f>'8月'!$J$38</f>
        <v>0</v>
      </c>
      <c r="N51" s="238">
        <f>'9月'!$J$38</f>
        <v>0</v>
      </c>
      <c r="O51" s="238">
        <f>'10月'!$J$38</f>
        <v>0</v>
      </c>
      <c r="P51" s="238">
        <f>'11月'!$J$38</f>
        <v>0</v>
      </c>
      <c r="Q51" s="238">
        <f>'12月'!$J$38</f>
        <v>0</v>
      </c>
      <c r="R51" s="238">
        <f>'1月'!$J$38</f>
        <v>0</v>
      </c>
      <c r="S51" s="238">
        <f>'2月'!$J$38</f>
        <v>0</v>
      </c>
      <c r="T51" s="272">
        <f>'3月'!$J$38</f>
        <v>0</v>
      </c>
      <c r="U51" s="284">
        <f>SUM(I51:T51)</f>
        <v>0</v>
      </c>
    </row>
    <row r="52" spans="5:26" ht="14.25" customHeight="1">
      <c r="E52" s="196" t="s">
        <v>149</v>
      </c>
      <c r="F52" s="210"/>
      <c r="G52" s="210"/>
      <c r="H52" s="226" t="s">
        <v>148</v>
      </c>
      <c r="I52" s="233">
        <f>'4月'!$K$38</f>
        <v>0</v>
      </c>
      <c r="J52" s="243">
        <f>'5月'!$K$38</f>
        <v>0</v>
      </c>
      <c r="K52" s="243">
        <f>'6月'!$K$38</f>
        <v>0</v>
      </c>
      <c r="L52" s="243">
        <f>'7月'!$K$38</f>
        <v>0</v>
      </c>
      <c r="M52" s="243">
        <f>'8月'!$K$38</f>
        <v>0</v>
      </c>
      <c r="N52" s="243">
        <f>'9月'!$K$38</f>
        <v>0</v>
      </c>
      <c r="O52" s="243">
        <f>'10月'!$K$38</f>
        <v>0</v>
      </c>
      <c r="P52" s="243">
        <f>'11月'!$K$38</f>
        <v>0</v>
      </c>
      <c r="Q52" s="243">
        <f>'12月'!$K$38</f>
        <v>0</v>
      </c>
      <c r="R52" s="243">
        <f>'1月'!$K$38</f>
        <v>0</v>
      </c>
      <c r="S52" s="243">
        <f>'2月'!$K$38</f>
        <v>0</v>
      </c>
      <c r="T52" s="276">
        <f>'3月'!$K$38</f>
        <v>0</v>
      </c>
      <c r="U52" s="287">
        <f>SUM(I52:T52)</f>
        <v>0</v>
      </c>
    </row>
    <row r="53" spans="5:26" ht="14.25" customHeight="1">
      <c r="E53" s="189" t="s">
        <v>104</v>
      </c>
      <c r="F53" s="205" t="s">
        <v>150</v>
      </c>
      <c r="G53" s="212"/>
      <c r="H53" s="221" t="s">
        <v>148</v>
      </c>
      <c r="I53" s="230"/>
      <c r="J53" s="240"/>
      <c r="K53" s="240"/>
      <c r="L53" s="240"/>
      <c r="M53" s="240"/>
      <c r="N53" s="240"/>
      <c r="O53" s="240"/>
      <c r="P53" s="240"/>
      <c r="Q53" s="240"/>
      <c r="R53" s="240"/>
      <c r="S53" s="240"/>
      <c r="T53" s="274"/>
      <c r="U53" s="284">
        <f>SUM(I53:T53)</f>
        <v>0</v>
      </c>
    </row>
    <row r="54" spans="5:26" ht="14.25" customHeight="1">
      <c r="E54" s="190"/>
      <c r="F54" s="206" t="s">
        <v>152</v>
      </c>
      <c r="G54" s="213"/>
      <c r="H54" s="222" t="s">
        <v>117</v>
      </c>
      <c r="I54" s="231"/>
      <c r="J54" s="241"/>
      <c r="K54" s="241"/>
      <c r="L54" s="241"/>
      <c r="M54" s="241"/>
      <c r="N54" s="241"/>
      <c r="O54" s="241"/>
      <c r="P54" s="241"/>
      <c r="Q54" s="241"/>
      <c r="R54" s="241"/>
      <c r="S54" s="241"/>
      <c r="T54" s="275"/>
      <c r="U54" s="285">
        <f>SUM(I54:T54)</f>
        <v>0</v>
      </c>
    </row>
    <row r="55" spans="5:26" ht="14.25" customHeight="1">
      <c r="E55" s="191"/>
      <c r="F55" s="207" t="s">
        <v>153</v>
      </c>
      <c r="G55" s="214"/>
      <c r="H55" s="222" t="s">
        <v>148</v>
      </c>
      <c r="I55" s="234">
        <f>I52-I53-I54</f>
        <v>0</v>
      </c>
      <c r="J55" s="244">
        <f t="shared" ref="J55:T55" si="1">J52-J53-J54+I55</f>
        <v>0</v>
      </c>
      <c r="K55" s="244">
        <f t="shared" si="1"/>
        <v>0</v>
      </c>
      <c r="L55" s="244">
        <f t="shared" si="1"/>
        <v>0</v>
      </c>
      <c r="M55" s="244">
        <f t="shared" si="1"/>
        <v>0</v>
      </c>
      <c r="N55" s="244">
        <f t="shared" si="1"/>
        <v>0</v>
      </c>
      <c r="O55" s="244">
        <f t="shared" si="1"/>
        <v>0</v>
      </c>
      <c r="P55" s="244">
        <f t="shared" si="1"/>
        <v>0</v>
      </c>
      <c r="Q55" s="244">
        <f t="shared" si="1"/>
        <v>0</v>
      </c>
      <c r="R55" s="244">
        <f t="shared" si="1"/>
        <v>0</v>
      </c>
      <c r="S55" s="244">
        <f t="shared" si="1"/>
        <v>0</v>
      </c>
      <c r="T55" s="244">
        <f t="shared" si="1"/>
        <v>0</v>
      </c>
      <c r="U55" s="285">
        <f>U52-U53</f>
        <v>0</v>
      </c>
      <c r="V55" s="183"/>
      <c r="W55" s="183"/>
      <c r="X55" s="183"/>
      <c r="Y55" s="183"/>
      <c r="Z55" s="183"/>
    </row>
    <row r="56" spans="5:26" ht="13.5">
      <c r="E56" s="183"/>
      <c r="F56" s="183"/>
      <c r="G56" s="183"/>
      <c r="H56" s="183"/>
      <c r="I56" s="183"/>
      <c r="J56" s="183"/>
      <c r="K56" s="183"/>
      <c r="L56" s="183"/>
      <c r="M56" s="183"/>
      <c r="N56" s="183"/>
      <c r="O56" s="183"/>
      <c r="P56" s="183"/>
      <c r="Q56" s="183"/>
      <c r="R56" s="183"/>
      <c r="S56" s="183"/>
      <c r="T56" s="183"/>
      <c r="U56" s="183"/>
      <c r="V56" s="183"/>
      <c r="W56" s="183"/>
      <c r="X56" s="183"/>
      <c r="Y56" s="183"/>
    </row>
    <row r="57" spans="5:26" ht="14.25" customHeight="1">
      <c r="E57" s="178" t="s">
        <v>159</v>
      </c>
      <c r="F57" s="197"/>
      <c r="G57" s="197"/>
      <c r="H57" s="215"/>
      <c r="I57" s="178" t="s">
        <v>160</v>
      </c>
      <c r="J57" s="197"/>
      <c r="K57" s="215"/>
      <c r="L57" s="178" t="s">
        <v>140</v>
      </c>
      <c r="M57" s="197"/>
      <c r="N57" s="215"/>
      <c r="O57" s="178" t="s">
        <v>161</v>
      </c>
      <c r="P57" s="215"/>
      <c r="Q57" s="252" t="s">
        <v>156</v>
      </c>
      <c r="R57" s="195"/>
      <c r="S57" s="266" t="s">
        <v>157</v>
      </c>
      <c r="T57" s="195"/>
      <c r="U57" s="195"/>
      <c r="V57" s="195"/>
      <c r="W57" s="183"/>
    </row>
    <row r="58" spans="5:26" ht="14.25" customHeight="1">
      <c r="E58" s="179"/>
      <c r="F58" s="198"/>
      <c r="G58" s="198"/>
      <c r="H58" s="216"/>
      <c r="I58" s="179"/>
      <c r="J58" s="198"/>
      <c r="K58" s="216"/>
      <c r="L58" s="179"/>
      <c r="M58" s="198"/>
      <c r="N58" s="216"/>
      <c r="O58" s="179"/>
      <c r="P58" s="216"/>
      <c r="Q58" s="253">
        <f>SUM(O58:P63)</f>
        <v>0</v>
      </c>
      <c r="R58" s="195"/>
      <c r="S58" s="195"/>
      <c r="T58" s="195"/>
      <c r="U58" s="195"/>
      <c r="V58" s="195"/>
      <c r="W58" s="183"/>
    </row>
    <row r="59" spans="5:26" ht="14.25" customHeight="1">
      <c r="E59" s="180"/>
      <c r="F59" s="199"/>
      <c r="G59" s="199"/>
      <c r="H59" s="217"/>
      <c r="I59" s="180"/>
      <c r="J59" s="199"/>
      <c r="K59" s="217"/>
      <c r="L59" s="180"/>
      <c r="M59" s="199"/>
      <c r="N59" s="217"/>
      <c r="O59" s="180"/>
      <c r="P59" s="217"/>
      <c r="Q59" s="254"/>
      <c r="R59" s="195"/>
      <c r="S59" s="195"/>
      <c r="T59" s="195"/>
      <c r="U59" s="195"/>
      <c r="V59" s="195"/>
      <c r="W59" s="183"/>
    </row>
    <row r="60" spans="5:26" ht="14.25" customHeight="1">
      <c r="E60" s="180"/>
      <c r="F60" s="199"/>
      <c r="G60" s="199"/>
      <c r="H60" s="217"/>
      <c r="I60" s="180"/>
      <c r="J60" s="199"/>
      <c r="K60" s="217"/>
      <c r="L60" s="180"/>
      <c r="M60" s="199"/>
      <c r="N60" s="217"/>
      <c r="O60" s="180"/>
      <c r="P60" s="249"/>
      <c r="Q60" s="254"/>
      <c r="R60" s="195"/>
      <c r="S60" s="195"/>
      <c r="T60" s="195"/>
      <c r="U60" s="195"/>
      <c r="V60" s="195"/>
      <c r="W60" s="183"/>
    </row>
    <row r="61" spans="5:26" ht="14.25" customHeight="1">
      <c r="E61" s="180"/>
      <c r="F61" s="199"/>
      <c r="G61" s="199"/>
      <c r="H61" s="217"/>
      <c r="I61" s="180"/>
      <c r="J61" s="199"/>
      <c r="K61" s="217"/>
      <c r="L61" s="180"/>
      <c r="M61" s="199"/>
      <c r="N61" s="217"/>
      <c r="O61" s="180"/>
      <c r="P61" s="249"/>
      <c r="Q61" s="254"/>
      <c r="R61" s="195"/>
      <c r="S61" s="195"/>
      <c r="T61" s="195"/>
      <c r="U61" s="195"/>
      <c r="V61" s="195"/>
      <c r="W61" s="183"/>
    </row>
    <row r="62" spans="5:26" ht="14.25" customHeight="1">
      <c r="E62" s="180"/>
      <c r="F62" s="199"/>
      <c r="G62" s="199"/>
      <c r="H62" s="217"/>
      <c r="I62" s="180"/>
      <c r="J62" s="199"/>
      <c r="K62" s="217"/>
      <c r="L62" s="180"/>
      <c r="M62" s="199"/>
      <c r="N62" s="217"/>
      <c r="O62" s="180"/>
      <c r="P62" s="217"/>
      <c r="Q62" s="254"/>
      <c r="R62" s="195"/>
      <c r="S62" s="195"/>
      <c r="T62" s="195"/>
      <c r="U62" s="195"/>
      <c r="V62" s="195"/>
      <c r="W62" s="183"/>
    </row>
    <row r="63" spans="5:26" ht="14.25" customHeight="1">
      <c r="E63" s="182"/>
      <c r="F63" s="201"/>
      <c r="G63" s="201"/>
      <c r="H63" s="219"/>
      <c r="I63" s="182"/>
      <c r="J63" s="201"/>
      <c r="K63" s="219"/>
      <c r="L63" s="182"/>
      <c r="M63" s="201"/>
      <c r="N63" s="219"/>
      <c r="O63" s="182"/>
      <c r="P63" s="219"/>
      <c r="Q63" s="255"/>
      <c r="R63" s="195"/>
      <c r="S63" s="195"/>
      <c r="T63" s="195"/>
      <c r="U63" s="195"/>
      <c r="V63" s="195"/>
      <c r="W63" s="183"/>
    </row>
    <row r="64" spans="5:26" ht="7.5" customHeight="1"/>
    <row r="65" spans="5:26" ht="14.25" customHeight="1">
      <c r="E65" s="178" t="s">
        <v>158</v>
      </c>
      <c r="F65" s="197"/>
      <c r="G65" s="197"/>
      <c r="H65" s="215"/>
      <c r="I65" s="178" t="s">
        <v>154</v>
      </c>
      <c r="J65" s="197"/>
      <c r="K65" s="215"/>
      <c r="L65" s="178" t="s">
        <v>84</v>
      </c>
      <c r="M65" s="197"/>
      <c r="N65" s="215"/>
      <c r="O65" s="178" t="s">
        <v>155</v>
      </c>
      <c r="P65" s="215"/>
      <c r="Q65" s="252" t="s">
        <v>156</v>
      </c>
      <c r="R65" s="260"/>
      <c r="S65" s="260"/>
      <c r="T65" s="260"/>
      <c r="U65" s="260"/>
      <c r="V65" s="260"/>
      <c r="W65" s="260"/>
      <c r="X65" s="260"/>
    </row>
    <row r="66" spans="5:26" ht="14.25" customHeight="1">
      <c r="E66" s="179"/>
      <c r="F66" s="198"/>
      <c r="G66" s="198"/>
      <c r="H66" s="216"/>
      <c r="I66" s="179"/>
      <c r="J66" s="198"/>
      <c r="K66" s="216"/>
      <c r="L66" s="179"/>
      <c r="M66" s="198"/>
      <c r="N66" s="216"/>
      <c r="O66" s="179"/>
      <c r="P66" s="216"/>
      <c r="Q66" s="253">
        <f>SUM(O66:P68)</f>
        <v>0</v>
      </c>
      <c r="R66" s="195"/>
      <c r="S66" s="195"/>
      <c r="T66" s="195"/>
      <c r="U66" s="195"/>
      <c r="V66" s="195"/>
      <c r="W66" s="195"/>
      <c r="X66" s="195"/>
    </row>
    <row r="67" spans="5:26" ht="14.25" customHeight="1">
      <c r="E67" s="180"/>
      <c r="F67" s="199"/>
      <c r="G67" s="199"/>
      <c r="H67" s="217"/>
      <c r="I67" s="180"/>
      <c r="J67" s="199"/>
      <c r="K67" s="217"/>
      <c r="L67" s="180"/>
      <c r="M67" s="199"/>
      <c r="N67" s="217"/>
      <c r="O67" s="180"/>
      <c r="P67" s="217"/>
      <c r="Q67" s="254"/>
      <c r="R67" s="195"/>
      <c r="S67" s="195"/>
      <c r="T67" s="195"/>
      <c r="U67" s="195"/>
      <c r="V67" s="195"/>
      <c r="W67" s="195"/>
      <c r="X67" s="195"/>
    </row>
    <row r="68" spans="5:26" ht="14.25" customHeight="1">
      <c r="E68" s="182"/>
      <c r="F68" s="201"/>
      <c r="G68" s="201"/>
      <c r="H68" s="219"/>
      <c r="I68" s="182"/>
      <c r="J68" s="201"/>
      <c r="K68" s="219"/>
      <c r="L68" s="182"/>
      <c r="M68" s="201"/>
      <c r="N68" s="219"/>
      <c r="O68" s="182"/>
      <c r="P68" s="219"/>
      <c r="Q68" s="255"/>
      <c r="R68" s="195"/>
      <c r="S68" s="195"/>
      <c r="T68" s="195"/>
      <c r="U68" s="195"/>
      <c r="V68" s="195"/>
      <c r="W68" s="195"/>
      <c r="X68" s="195"/>
    </row>
    <row r="71" spans="5:26" ht="14.25" customHeight="1">
      <c r="E71" s="185" t="str">
        <f>'4月'!M5</f>
        <v>草</v>
      </c>
      <c r="F71" s="202"/>
      <c r="G71" s="211"/>
      <c r="H71" s="225"/>
      <c r="I71" s="193"/>
      <c r="J71" s="193"/>
      <c r="K71" s="193"/>
      <c r="L71" s="193"/>
      <c r="M71" s="193"/>
      <c r="N71" s="193"/>
      <c r="O71" s="193"/>
      <c r="P71" s="193"/>
      <c r="Q71" s="193"/>
      <c r="R71" s="193"/>
      <c r="S71" s="193"/>
      <c r="T71" s="193"/>
      <c r="U71" s="193"/>
      <c r="V71" s="193"/>
      <c r="W71" s="193"/>
      <c r="X71" s="193"/>
    </row>
    <row r="72" spans="5:26" ht="7.5" customHeight="1"/>
    <row r="73" spans="5:26" ht="14.25" customHeight="1">
      <c r="E73" s="178" t="s">
        <v>16</v>
      </c>
      <c r="F73" s="197"/>
      <c r="G73" s="197"/>
      <c r="H73" s="220" t="s">
        <v>132</v>
      </c>
      <c r="I73" s="227" t="s">
        <v>134</v>
      </c>
      <c r="J73" s="237" t="s">
        <v>135</v>
      </c>
      <c r="K73" s="237" t="s">
        <v>136</v>
      </c>
      <c r="L73" s="237" t="s">
        <v>137</v>
      </c>
      <c r="M73" s="237" t="s">
        <v>139</v>
      </c>
      <c r="N73" s="237" t="s">
        <v>141</v>
      </c>
      <c r="O73" s="237" t="s">
        <v>142</v>
      </c>
      <c r="P73" s="237" t="s">
        <v>133</v>
      </c>
      <c r="Q73" s="237" t="s">
        <v>143</v>
      </c>
      <c r="R73" s="237" t="s">
        <v>144</v>
      </c>
      <c r="S73" s="237" t="s">
        <v>145</v>
      </c>
      <c r="T73" s="220" t="s">
        <v>146</v>
      </c>
      <c r="U73" s="283" t="s">
        <v>60</v>
      </c>
    </row>
    <row r="74" spans="5:26" ht="14.25" customHeight="1">
      <c r="E74" s="187" t="s">
        <v>147</v>
      </c>
      <c r="F74" s="203"/>
      <c r="G74" s="203"/>
      <c r="H74" s="221" t="s">
        <v>148</v>
      </c>
      <c r="I74" s="228">
        <f>'4月'!$N$38</f>
        <v>0</v>
      </c>
      <c r="J74" s="238">
        <f>'5月'!$N$38</f>
        <v>0</v>
      </c>
      <c r="K74" s="238">
        <f>'6月'!$N$38</f>
        <v>0</v>
      </c>
      <c r="L74" s="238">
        <f>'7月'!$N$38</f>
        <v>0</v>
      </c>
      <c r="M74" s="238">
        <f>'8月'!$N$38</f>
        <v>0</v>
      </c>
      <c r="N74" s="238">
        <f>'9月'!$N$38</f>
        <v>0</v>
      </c>
      <c r="O74" s="238">
        <f>'10月'!$N$38</f>
        <v>0</v>
      </c>
      <c r="P74" s="238">
        <f>'11月'!$N$38</f>
        <v>0</v>
      </c>
      <c r="Q74" s="238">
        <f>'12月'!$N$38</f>
        <v>0</v>
      </c>
      <c r="R74" s="238">
        <f>'1月'!$N$38</f>
        <v>0</v>
      </c>
      <c r="S74" s="238">
        <f>'2月'!$N$38</f>
        <v>0</v>
      </c>
      <c r="T74" s="238">
        <f>'3月'!$N$38</f>
        <v>0</v>
      </c>
      <c r="U74" s="284">
        <f>SUM(I74:T74)</f>
        <v>0</v>
      </c>
    </row>
    <row r="75" spans="5:26" ht="14.25" customHeight="1">
      <c r="E75" s="196" t="s">
        <v>149</v>
      </c>
      <c r="F75" s="210"/>
      <c r="G75" s="210"/>
      <c r="H75" s="226" t="s">
        <v>148</v>
      </c>
      <c r="I75" s="233">
        <f>'4月'!$O$38</f>
        <v>0</v>
      </c>
      <c r="J75" s="243">
        <f>'5月'!$O$38</f>
        <v>0</v>
      </c>
      <c r="K75" s="243">
        <f>'6月'!$O$38</f>
        <v>0</v>
      </c>
      <c r="L75" s="243">
        <f>'7月'!$O$38</f>
        <v>0</v>
      </c>
      <c r="M75" s="243">
        <f>'8月'!$O$38</f>
        <v>0</v>
      </c>
      <c r="N75" s="243">
        <f>'9月'!$O$38</f>
        <v>0</v>
      </c>
      <c r="O75" s="243">
        <f>'10月'!$O$38</f>
        <v>0</v>
      </c>
      <c r="P75" s="243">
        <f>'11月'!$O$38</f>
        <v>0</v>
      </c>
      <c r="Q75" s="243">
        <f>'12月'!$O$38</f>
        <v>0</v>
      </c>
      <c r="R75" s="243">
        <f>'1月'!$O$38</f>
        <v>0</v>
      </c>
      <c r="S75" s="243">
        <f>'2月'!$O$38</f>
        <v>0</v>
      </c>
      <c r="T75" s="276">
        <f>'3月'!$O$38</f>
        <v>0</v>
      </c>
      <c r="U75" s="287">
        <f>SUM(I75:T75)</f>
        <v>0</v>
      </c>
    </row>
    <row r="76" spans="5:26" ht="14.25" customHeight="1">
      <c r="E76" s="189" t="s">
        <v>104</v>
      </c>
      <c r="F76" s="205" t="s">
        <v>150</v>
      </c>
      <c r="G76" s="212"/>
      <c r="H76" s="221" t="s">
        <v>148</v>
      </c>
      <c r="I76" s="230"/>
      <c r="J76" s="240"/>
      <c r="K76" s="240"/>
      <c r="L76" s="240"/>
      <c r="M76" s="240"/>
      <c r="N76" s="240"/>
      <c r="O76" s="240"/>
      <c r="P76" s="240"/>
      <c r="Q76" s="240"/>
      <c r="R76" s="240"/>
      <c r="S76" s="240"/>
      <c r="T76" s="274"/>
      <c r="U76" s="284">
        <f>SUM(I76:T76)</f>
        <v>0</v>
      </c>
    </row>
    <row r="77" spans="5:26" ht="14.25" customHeight="1">
      <c r="E77" s="190"/>
      <c r="F77" s="206" t="s">
        <v>152</v>
      </c>
      <c r="G77" s="213"/>
      <c r="H77" s="222" t="s">
        <v>117</v>
      </c>
      <c r="I77" s="231"/>
      <c r="J77" s="241"/>
      <c r="K77" s="241"/>
      <c r="L77" s="241"/>
      <c r="M77" s="241"/>
      <c r="N77" s="241"/>
      <c r="O77" s="241"/>
      <c r="P77" s="241"/>
      <c r="Q77" s="241"/>
      <c r="R77" s="241"/>
      <c r="S77" s="241"/>
      <c r="T77" s="275"/>
      <c r="U77" s="285">
        <f>SUM(I77:T77)</f>
        <v>0</v>
      </c>
    </row>
    <row r="78" spans="5:26" ht="14.25" customHeight="1">
      <c r="E78" s="191"/>
      <c r="F78" s="207" t="s">
        <v>153</v>
      </c>
      <c r="G78" s="214"/>
      <c r="H78" s="222" t="s">
        <v>148</v>
      </c>
      <c r="I78" s="235">
        <f>I75-I76-I77</f>
        <v>0</v>
      </c>
      <c r="J78" s="244">
        <f t="shared" ref="J78:T78" si="2">J75-J76-J77+I78</f>
        <v>0</v>
      </c>
      <c r="K78" s="244">
        <f t="shared" si="2"/>
        <v>0</v>
      </c>
      <c r="L78" s="244">
        <f t="shared" si="2"/>
        <v>0</v>
      </c>
      <c r="M78" s="244">
        <f t="shared" si="2"/>
        <v>0</v>
      </c>
      <c r="N78" s="244">
        <f t="shared" si="2"/>
        <v>0</v>
      </c>
      <c r="O78" s="244">
        <f t="shared" si="2"/>
        <v>0</v>
      </c>
      <c r="P78" s="244">
        <f t="shared" si="2"/>
        <v>0</v>
      </c>
      <c r="Q78" s="244">
        <f t="shared" si="2"/>
        <v>0</v>
      </c>
      <c r="R78" s="244">
        <f t="shared" si="2"/>
        <v>0</v>
      </c>
      <c r="S78" s="244">
        <f t="shared" si="2"/>
        <v>0</v>
      </c>
      <c r="T78" s="244">
        <f t="shared" si="2"/>
        <v>0</v>
      </c>
      <c r="U78" s="285">
        <f>U75-U76</f>
        <v>0</v>
      </c>
      <c r="V78" s="183"/>
      <c r="W78" s="183"/>
      <c r="X78" s="183"/>
      <c r="Y78" s="183"/>
      <c r="Z78" s="183"/>
    </row>
    <row r="79" spans="5:26" ht="13.5">
      <c r="E79" s="183"/>
      <c r="F79" s="183"/>
      <c r="G79" s="183"/>
      <c r="H79" s="183"/>
      <c r="I79" s="183"/>
      <c r="J79" s="183"/>
      <c r="K79" s="183"/>
      <c r="L79" s="183"/>
      <c r="M79" s="183"/>
      <c r="N79" s="183"/>
      <c r="O79" s="183"/>
      <c r="P79" s="183"/>
      <c r="Q79" s="183"/>
      <c r="R79" s="183"/>
      <c r="S79" s="183"/>
      <c r="T79" s="183"/>
      <c r="U79" s="183"/>
      <c r="V79" s="183"/>
      <c r="W79" s="183"/>
      <c r="X79" s="183"/>
      <c r="Y79" s="183"/>
    </row>
    <row r="80" spans="5:26" ht="14.25" customHeight="1">
      <c r="E80" s="178" t="s">
        <v>159</v>
      </c>
      <c r="F80" s="197"/>
      <c r="G80" s="197"/>
      <c r="H80" s="215"/>
      <c r="I80" s="178" t="s">
        <v>160</v>
      </c>
      <c r="J80" s="197"/>
      <c r="K80" s="215"/>
      <c r="L80" s="178" t="s">
        <v>140</v>
      </c>
      <c r="M80" s="197"/>
      <c r="N80" s="215"/>
      <c r="O80" s="178" t="s">
        <v>161</v>
      </c>
      <c r="P80" s="215"/>
      <c r="Q80" s="252" t="s">
        <v>156</v>
      </c>
      <c r="R80" s="195"/>
      <c r="S80" s="266" t="s">
        <v>157</v>
      </c>
      <c r="T80" s="195"/>
      <c r="U80" s="195"/>
      <c r="V80" s="195"/>
      <c r="W80" s="183"/>
    </row>
    <row r="81" spans="5:24" ht="14.25" customHeight="1">
      <c r="E81" s="179"/>
      <c r="F81" s="198"/>
      <c r="G81" s="198"/>
      <c r="H81" s="216"/>
      <c r="I81" s="179"/>
      <c r="J81" s="198"/>
      <c r="K81" s="216"/>
      <c r="L81" s="179"/>
      <c r="M81" s="198"/>
      <c r="N81" s="216"/>
      <c r="O81" s="179"/>
      <c r="P81" s="216"/>
      <c r="Q81" s="253">
        <f>SUM(O81:P86)</f>
        <v>0</v>
      </c>
      <c r="R81" s="195"/>
      <c r="S81" s="195"/>
      <c r="T81" s="195"/>
      <c r="U81" s="195"/>
      <c r="V81" s="195"/>
      <c r="W81" s="183"/>
    </row>
    <row r="82" spans="5:24" ht="14.25" customHeight="1">
      <c r="E82" s="180"/>
      <c r="F82" s="199"/>
      <c r="G82" s="199"/>
      <c r="H82" s="217"/>
      <c r="I82" s="180"/>
      <c r="J82" s="199"/>
      <c r="K82" s="217"/>
      <c r="L82" s="180"/>
      <c r="M82" s="199"/>
      <c r="N82" s="217"/>
      <c r="O82" s="180"/>
      <c r="P82" s="217"/>
      <c r="Q82" s="254"/>
      <c r="R82" s="195"/>
      <c r="S82" s="195"/>
      <c r="T82" s="195"/>
      <c r="U82" s="195"/>
      <c r="V82" s="195"/>
      <c r="W82" s="183"/>
    </row>
    <row r="83" spans="5:24" ht="14.25" customHeight="1">
      <c r="E83" s="180"/>
      <c r="F83" s="199"/>
      <c r="G83" s="199"/>
      <c r="H83" s="217"/>
      <c r="I83" s="180"/>
      <c r="J83" s="199"/>
      <c r="K83" s="217"/>
      <c r="L83" s="180"/>
      <c r="M83" s="199"/>
      <c r="N83" s="217"/>
      <c r="O83" s="180"/>
      <c r="P83" s="249"/>
      <c r="Q83" s="254"/>
      <c r="R83" s="195"/>
      <c r="S83" s="195"/>
      <c r="T83" s="195"/>
      <c r="U83" s="195"/>
      <c r="V83" s="195"/>
      <c r="W83" s="183"/>
    </row>
    <row r="84" spans="5:24" ht="14.25" customHeight="1">
      <c r="E84" s="180"/>
      <c r="F84" s="199"/>
      <c r="G84" s="199"/>
      <c r="H84" s="217"/>
      <c r="I84" s="180"/>
      <c r="J84" s="199"/>
      <c r="K84" s="217"/>
      <c r="L84" s="180"/>
      <c r="M84" s="199"/>
      <c r="N84" s="217"/>
      <c r="O84" s="180"/>
      <c r="P84" s="249"/>
      <c r="Q84" s="254"/>
      <c r="R84" s="195"/>
      <c r="S84" s="195"/>
      <c r="T84" s="195"/>
      <c r="U84" s="195"/>
      <c r="V84" s="195"/>
      <c r="W84" s="183"/>
    </row>
    <row r="85" spans="5:24" ht="14.25" customHeight="1">
      <c r="E85" s="180"/>
      <c r="F85" s="199"/>
      <c r="G85" s="199"/>
      <c r="H85" s="217"/>
      <c r="I85" s="180"/>
      <c r="J85" s="199"/>
      <c r="K85" s="217"/>
      <c r="L85" s="180"/>
      <c r="M85" s="199"/>
      <c r="N85" s="217"/>
      <c r="O85" s="180"/>
      <c r="P85" s="217"/>
      <c r="Q85" s="254"/>
      <c r="R85" s="195"/>
      <c r="S85" s="195"/>
      <c r="T85" s="195"/>
      <c r="U85" s="195"/>
      <c r="V85" s="195"/>
      <c r="W85" s="183"/>
    </row>
    <row r="86" spans="5:24" ht="14.25" customHeight="1">
      <c r="E86" s="182"/>
      <c r="F86" s="201"/>
      <c r="G86" s="201"/>
      <c r="H86" s="219"/>
      <c r="I86" s="182"/>
      <c r="J86" s="201"/>
      <c r="K86" s="219"/>
      <c r="L86" s="182"/>
      <c r="M86" s="201"/>
      <c r="N86" s="219"/>
      <c r="O86" s="182"/>
      <c r="P86" s="219"/>
      <c r="Q86" s="255"/>
      <c r="R86" s="195"/>
      <c r="S86" s="195"/>
      <c r="T86" s="195"/>
      <c r="U86" s="195"/>
      <c r="V86" s="195"/>
      <c r="W86" s="183"/>
    </row>
    <row r="87" spans="5:24" ht="7.5" customHeight="1"/>
    <row r="88" spans="5:24" ht="14.25" customHeight="1">
      <c r="E88" s="178" t="s">
        <v>158</v>
      </c>
      <c r="F88" s="197"/>
      <c r="G88" s="197"/>
      <c r="H88" s="215"/>
      <c r="I88" s="178" t="s">
        <v>154</v>
      </c>
      <c r="J88" s="197"/>
      <c r="K88" s="215"/>
      <c r="L88" s="178" t="s">
        <v>84</v>
      </c>
      <c r="M88" s="197"/>
      <c r="N88" s="215"/>
      <c r="O88" s="178" t="s">
        <v>155</v>
      </c>
      <c r="P88" s="215"/>
      <c r="Q88" s="252" t="s">
        <v>156</v>
      </c>
      <c r="R88" s="260"/>
      <c r="S88" s="260"/>
      <c r="T88" s="260"/>
      <c r="U88" s="260"/>
      <c r="V88" s="260"/>
      <c r="W88" s="260"/>
      <c r="X88" s="260"/>
    </row>
    <row r="89" spans="5:24" ht="14.25" customHeight="1">
      <c r="E89" s="179"/>
      <c r="F89" s="198"/>
      <c r="G89" s="198"/>
      <c r="H89" s="216"/>
      <c r="I89" s="179"/>
      <c r="J89" s="198"/>
      <c r="K89" s="216"/>
      <c r="L89" s="179"/>
      <c r="M89" s="198"/>
      <c r="N89" s="216"/>
      <c r="O89" s="179"/>
      <c r="P89" s="216"/>
      <c r="Q89" s="253">
        <f>SUM(O89:P91)</f>
        <v>0</v>
      </c>
      <c r="R89" s="195"/>
      <c r="S89" s="195"/>
      <c r="T89" s="195"/>
      <c r="U89" s="195"/>
      <c r="V89" s="195"/>
      <c r="W89" s="195"/>
      <c r="X89" s="195"/>
    </row>
    <row r="90" spans="5:24" ht="14.25" customHeight="1">
      <c r="E90" s="180"/>
      <c r="F90" s="199"/>
      <c r="G90" s="199"/>
      <c r="H90" s="217"/>
      <c r="I90" s="180"/>
      <c r="J90" s="199"/>
      <c r="K90" s="217"/>
      <c r="L90" s="180"/>
      <c r="M90" s="199"/>
      <c r="N90" s="217"/>
      <c r="O90" s="180"/>
      <c r="P90" s="217"/>
      <c r="Q90" s="254"/>
      <c r="R90" s="195"/>
      <c r="S90" s="195"/>
      <c r="T90" s="195"/>
      <c r="U90" s="195"/>
      <c r="V90" s="195"/>
      <c r="W90" s="195"/>
      <c r="X90" s="195"/>
    </row>
    <row r="91" spans="5:24" ht="14.25" customHeight="1">
      <c r="E91" s="182"/>
      <c r="F91" s="201"/>
      <c r="G91" s="201"/>
      <c r="H91" s="219"/>
      <c r="I91" s="182"/>
      <c r="J91" s="201"/>
      <c r="K91" s="219"/>
      <c r="L91" s="182"/>
      <c r="M91" s="201"/>
      <c r="N91" s="219"/>
      <c r="O91" s="182"/>
      <c r="P91" s="219"/>
      <c r="Q91" s="255"/>
      <c r="R91" s="195"/>
      <c r="S91" s="195"/>
      <c r="T91" s="195"/>
      <c r="U91" s="195"/>
      <c r="V91" s="195"/>
      <c r="W91" s="195"/>
      <c r="X91" s="195"/>
    </row>
  </sheetData>
  <sheetProtection sheet="1" selectLockedCells="1"/>
  <mergeCells count="177">
    <mergeCell ref="K3:O3"/>
    <mergeCell ref="P3:Q3"/>
    <mergeCell ref="R6:U6"/>
    <mergeCell ref="R7:U7"/>
    <mergeCell ref="R8:T8"/>
    <mergeCell ref="R10:T10"/>
    <mergeCell ref="R11:T11"/>
    <mergeCell ref="R12:S12"/>
    <mergeCell ref="E17:H17"/>
    <mergeCell ref="I17:K17"/>
    <mergeCell ref="L17:O17"/>
    <mergeCell ref="P17:R17"/>
    <mergeCell ref="S17:U17"/>
    <mergeCell ref="E18:H18"/>
    <mergeCell ref="I18:K18"/>
    <mergeCell ref="L18:O18"/>
    <mergeCell ref="P18:R18"/>
    <mergeCell ref="S18:U18"/>
    <mergeCell ref="E19:H19"/>
    <mergeCell ref="I19:K19"/>
    <mergeCell ref="L19:O19"/>
    <mergeCell ref="P19:R19"/>
    <mergeCell ref="S19:U19"/>
    <mergeCell ref="E20:H20"/>
    <mergeCell ref="I20:K20"/>
    <mergeCell ref="L20:O20"/>
    <mergeCell ref="P20:R20"/>
    <mergeCell ref="S20:U20"/>
    <mergeCell ref="E21:H21"/>
    <mergeCell ref="I21:K21"/>
    <mergeCell ref="L21:O21"/>
    <mergeCell ref="P21:R21"/>
    <mergeCell ref="S21:U21"/>
    <mergeCell ref="E25:G25"/>
    <mergeCell ref="E27:G27"/>
    <mergeCell ref="E28:G28"/>
    <mergeCell ref="E29:G29"/>
    <mergeCell ref="F30:G30"/>
    <mergeCell ref="F31:G31"/>
    <mergeCell ref="F32:G32"/>
    <mergeCell ref="E34:H34"/>
    <mergeCell ref="I34:K34"/>
    <mergeCell ref="L34:N34"/>
    <mergeCell ref="O34:P34"/>
    <mergeCell ref="E35:H35"/>
    <mergeCell ref="I35:K35"/>
    <mergeCell ref="L35:N35"/>
    <mergeCell ref="O35:P35"/>
    <mergeCell ref="E36:H36"/>
    <mergeCell ref="I36:K36"/>
    <mergeCell ref="L36:N36"/>
    <mergeCell ref="O36:P36"/>
    <mergeCell ref="E37:H37"/>
    <mergeCell ref="I37:K37"/>
    <mergeCell ref="L37:N37"/>
    <mergeCell ref="O37:P37"/>
    <mergeCell ref="O38:P38"/>
    <mergeCell ref="O39:P39"/>
    <mergeCell ref="E40:H40"/>
    <mergeCell ref="I40:K40"/>
    <mergeCell ref="L40:N40"/>
    <mergeCell ref="O40:P40"/>
    <mergeCell ref="E42:H42"/>
    <mergeCell ref="I42:K42"/>
    <mergeCell ref="L42:N42"/>
    <mergeCell ref="O42:P42"/>
    <mergeCell ref="E43:H43"/>
    <mergeCell ref="I43:K43"/>
    <mergeCell ref="L43:N43"/>
    <mergeCell ref="O43:P43"/>
    <mergeCell ref="E44:H44"/>
    <mergeCell ref="I44:K44"/>
    <mergeCell ref="L44:N44"/>
    <mergeCell ref="O44:P44"/>
    <mergeCell ref="E45:H45"/>
    <mergeCell ref="I45:K45"/>
    <mergeCell ref="L45:N45"/>
    <mergeCell ref="O45:P45"/>
    <mergeCell ref="E48:G48"/>
    <mergeCell ref="E50:G50"/>
    <mergeCell ref="E51:G51"/>
    <mergeCell ref="E52:G52"/>
    <mergeCell ref="F53:G53"/>
    <mergeCell ref="F54:G54"/>
    <mergeCell ref="F55:G55"/>
    <mergeCell ref="E57:H57"/>
    <mergeCell ref="I57:K57"/>
    <mergeCell ref="L57:N57"/>
    <mergeCell ref="O57:P57"/>
    <mergeCell ref="E58:H58"/>
    <mergeCell ref="I58:K58"/>
    <mergeCell ref="L58:N58"/>
    <mergeCell ref="O58:P58"/>
    <mergeCell ref="E59:H59"/>
    <mergeCell ref="I59:K59"/>
    <mergeCell ref="L59:N59"/>
    <mergeCell ref="O59:P59"/>
    <mergeCell ref="O60:P60"/>
    <mergeCell ref="O61:P61"/>
    <mergeCell ref="E62:H62"/>
    <mergeCell ref="I62:K62"/>
    <mergeCell ref="L62:N62"/>
    <mergeCell ref="O62:P62"/>
    <mergeCell ref="E63:H63"/>
    <mergeCell ref="I63:K63"/>
    <mergeCell ref="L63:N63"/>
    <mergeCell ref="O63:P63"/>
    <mergeCell ref="E65:H65"/>
    <mergeCell ref="I65:K65"/>
    <mergeCell ref="L65:N65"/>
    <mergeCell ref="O65:P65"/>
    <mergeCell ref="E66:H66"/>
    <mergeCell ref="I66:K66"/>
    <mergeCell ref="L66:N66"/>
    <mergeCell ref="O66:P66"/>
    <mergeCell ref="E67:H67"/>
    <mergeCell ref="I67:K67"/>
    <mergeCell ref="L67:N67"/>
    <mergeCell ref="O67:P67"/>
    <mergeCell ref="E68:H68"/>
    <mergeCell ref="I68:K68"/>
    <mergeCell ref="L68:N68"/>
    <mergeCell ref="O68:P68"/>
    <mergeCell ref="E71:G71"/>
    <mergeCell ref="E73:G73"/>
    <mergeCell ref="E74:G74"/>
    <mergeCell ref="E75:G75"/>
    <mergeCell ref="F76:G76"/>
    <mergeCell ref="F77:G77"/>
    <mergeCell ref="F78:G78"/>
    <mergeCell ref="E80:H80"/>
    <mergeCell ref="I80:K80"/>
    <mergeCell ref="L80:N80"/>
    <mergeCell ref="O80:P80"/>
    <mergeCell ref="E81:H81"/>
    <mergeCell ref="I81:K81"/>
    <mergeCell ref="L81:N81"/>
    <mergeCell ref="O81:P81"/>
    <mergeCell ref="E82:H82"/>
    <mergeCell ref="I82:K82"/>
    <mergeCell ref="L82:N82"/>
    <mergeCell ref="O82:P82"/>
    <mergeCell ref="O83:P83"/>
    <mergeCell ref="O84:P84"/>
    <mergeCell ref="E85:H85"/>
    <mergeCell ref="I85:K85"/>
    <mergeCell ref="L85:N85"/>
    <mergeCell ref="O85:P85"/>
    <mergeCell ref="E86:H86"/>
    <mergeCell ref="I86:K86"/>
    <mergeCell ref="L86:N86"/>
    <mergeCell ref="O86:P86"/>
    <mergeCell ref="E88:H88"/>
    <mergeCell ref="I88:K88"/>
    <mergeCell ref="L88:N88"/>
    <mergeCell ref="O88:P88"/>
    <mergeCell ref="E89:H89"/>
    <mergeCell ref="I89:K89"/>
    <mergeCell ref="L89:N89"/>
    <mergeCell ref="O89:P89"/>
    <mergeCell ref="E90:H90"/>
    <mergeCell ref="I90:K90"/>
    <mergeCell ref="L90:N90"/>
    <mergeCell ref="O90:P90"/>
    <mergeCell ref="E91:H91"/>
    <mergeCell ref="I91:K91"/>
    <mergeCell ref="L91:N91"/>
    <mergeCell ref="O91:P91"/>
    <mergeCell ref="E30:E32"/>
    <mergeCell ref="Q35:Q40"/>
    <mergeCell ref="Q43:Q45"/>
    <mergeCell ref="E53:E55"/>
    <mergeCell ref="Q58:Q63"/>
    <mergeCell ref="Q66:Q68"/>
    <mergeCell ref="E76:E78"/>
    <mergeCell ref="Q81:Q86"/>
    <mergeCell ref="Q89:Q91"/>
  </mergeCells>
  <phoneticPr fontId="2"/>
  <pageMargins left="0.70866141732283472" right="0.70866141732283472" top="0.55118110236220474" bottom="0.15748031496062992" header="0.11811023622047245" footer="0.11811023622047245"/>
  <pageSetup paperSize="9" scale="94" fitToWidth="1" fitToHeight="0" orientation="landscape" usePrinterDefaults="1" r:id="rId1"/>
  <rowBreaks count="1" manualBreakCount="1">
    <brk id="46" max="18" man="1"/>
  </rowBreaks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2:R33"/>
  <sheetViews>
    <sheetView showGridLines="0" showZeros="0" zoomScaleSheetLayoutView="100" workbookViewId="0">
      <selection activeCell="K14" sqref="K14"/>
    </sheetView>
  </sheetViews>
  <sheetFormatPr defaultRowHeight="13.5"/>
  <cols>
    <col min="1" max="1" width="1.75" style="23" customWidth="1"/>
    <col min="2" max="2" width="6.25" style="23" customWidth="1"/>
    <col min="3" max="16384" width="9" style="23" customWidth="1"/>
  </cols>
  <sheetData>
    <row r="1" spans="2:18" ht="5.25" customHeight="1"/>
    <row r="2" spans="2:18" ht="17.25" customHeight="1">
      <c r="B2" s="23" t="s">
        <v>48</v>
      </c>
      <c r="C2" s="293"/>
      <c r="D2" s="299"/>
      <c r="E2" s="299"/>
      <c r="F2" s="293"/>
      <c r="G2" s="293"/>
      <c r="H2" s="293"/>
      <c r="I2" s="293"/>
      <c r="J2" s="324"/>
      <c r="K2" s="324"/>
      <c r="L2" s="293"/>
      <c r="M2" s="293"/>
      <c r="N2" s="324"/>
      <c r="O2" s="324"/>
    </row>
    <row r="3" spans="2:18" ht="24.75">
      <c r="B3" s="288"/>
      <c r="C3" s="294" t="s">
        <v>21</v>
      </c>
      <c r="D3" s="300" t="str">
        <f>'4月'!E5</f>
        <v>木くず（生木）</v>
      </c>
      <c r="E3" s="306"/>
      <c r="F3" s="311"/>
      <c r="G3" s="316"/>
      <c r="H3" s="321" t="str">
        <f>'4月'!I5</f>
        <v>木くず（廃材）</v>
      </c>
      <c r="I3" s="323"/>
      <c r="J3" s="311"/>
      <c r="K3" s="316"/>
      <c r="L3" s="321" t="str">
        <f>'4月'!M5</f>
        <v>草</v>
      </c>
      <c r="M3" s="323"/>
      <c r="N3" s="311"/>
      <c r="O3" s="316"/>
    </row>
    <row r="4" spans="2:18" ht="27.75">
      <c r="B4" s="289" t="s">
        <v>18</v>
      </c>
      <c r="C4" s="295" t="s">
        <v>29</v>
      </c>
      <c r="D4" s="301" t="s">
        <v>101</v>
      </c>
      <c r="E4" s="307" t="s">
        <v>102</v>
      </c>
      <c r="F4" s="312" t="s">
        <v>86</v>
      </c>
      <c r="G4" s="317" t="s">
        <v>105</v>
      </c>
      <c r="H4" s="301" t="s">
        <v>101</v>
      </c>
      <c r="I4" s="307" t="s">
        <v>102</v>
      </c>
      <c r="J4" s="312" t="s">
        <v>86</v>
      </c>
      <c r="K4" s="317" t="s">
        <v>105</v>
      </c>
      <c r="L4" s="301" t="s">
        <v>101</v>
      </c>
      <c r="M4" s="307" t="s">
        <v>102</v>
      </c>
      <c r="N4" s="312" t="s">
        <v>86</v>
      </c>
      <c r="O4" s="317" t="s">
        <v>105</v>
      </c>
    </row>
    <row r="5" spans="2:18">
      <c r="B5" s="290">
        <v>4</v>
      </c>
      <c r="C5" s="296">
        <f>'4月'!$AE$16</f>
        <v>0</v>
      </c>
      <c r="D5" s="302">
        <f>'4月'!E38</f>
        <v>0</v>
      </c>
      <c r="E5" s="308">
        <f>'4月'!F38</f>
        <v>0</v>
      </c>
      <c r="F5" s="313">
        <f>'4月'!G38</f>
        <v>0</v>
      </c>
      <c r="G5" s="318">
        <f>'4月'!H38</f>
        <v>0</v>
      </c>
      <c r="H5" s="322">
        <f>'4月'!I38</f>
        <v>0</v>
      </c>
      <c r="I5" s="308">
        <f>'4月'!J38</f>
        <v>0</v>
      </c>
      <c r="J5" s="313">
        <f>'4月'!K38</f>
        <v>0</v>
      </c>
      <c r="K5" s="318">
        <f>'4月'!L38</f>
        <v>0</v>
      </c>
      <c r="L5" s="322">
        <f>'4月'!M38</f>
        <v>0</v>
      </c>
      <c r="M5" s="308">
        <f>'4月'!N38</f>
        <v>0</v>
      </c>
      <c r="N5" s="313">
        <f>'4月'!O38</f>
        <v>0</v>
      </c>
      <c r="O5" s="318">
        <f>'4月'!P38</f>
        <v>0</v>
      </c>
      <c r="Q5" s="23">
        <v>2022</v>
      </c>
      <c r="R5" s="23" t="s">
        <v>35</v>
      </c>
    </row>
    <row r="6" spans="2:18">
      <c r="B6" s="291">
        <v>5</v>
      </c>
      <c r="C6" s="297">
        <f>'5月'!$AE$16</f>
        <v>0</v>
      </c>
      <c r="D6" s="303">
        <f>'5月'!E38</f>
        <v>0</v>
      </c>
      <c r="E6" s="309">
        <f>'5月'!F38</f>
        <v>0</v>
      </c>
      <c r="F6" s="314">
        <f>'5月'!G38</f>
        <v>0</v>
      </c>
      <c r="G6" s="319">
        <f>'5月'!H38</f>
        <v>0</v>
      </c>
      <c r="H6" s="304">
        <f>'5月'!I38</f>
        <v>0</v>
      </c>
      <c r="I6" s="309">
        <f>'5月'!J38</f>
        <v>0</v>
      </c>
      <c r="J6" s="314">
        <f>'5月'!K38</f>
        <v>0</v>
      </c>
      <c r="K6" s="319">
        <f>'5月'!L38</f>
        <v>0</v>
      </c>
      <c r="L6" s="304">
        <f>'5月'!M38</f>
        <v>0</v>
      </c>
      <c r="M6" s="309">
        <f>'5月'!N38</f>
        <v>0</v>
      </c>
      <c r="N6" s="314">
        <f>'5月'!O38</f>
        <v>0</v>
      </c>
      <c r="O6" s="319">
        <f>'5月'!P38</f>
        <v>0</v>
      </c>
      <c r="Q6" s="23">
        <v>2023</v>
      </c>
      <c r="R6" s="23" t="s">
        <v>24</v>
      </c>
    </row>
    <row r="7" spans="2:18">
      <c r="B7" s="291">
        <v>6</v>
      </c>
      <c r="C7" s="297">
        <f>'6月'!$AE$16</f>
        <v>0</v>
      </c>
      <c r="D7" s="304">
        <f>'6月'!E38</f>
        <v>0</v>
      </c>
      <c r="E7" s="309">
        <f>'6月'!F38</f>
        <v>0</v>
      </c>
      <c r="F7" s="314">
        <f>'6月'!G38</f>
        <v>0</v>
      </c>
      <c r="G7" s="319">
        <f>'6月'!H38</f>
        <v>0</v>
      </c>
      <c r="H7" s="304">
        <f>'6月'!I38</f>
        <v>0</v>
      </c>
      <c r="I7" s="309">
        <f>'6月'!J38</f>
        <v>0</v>
      </c>
      <c r="J7" s="314">
        <f>'6月'!K38</f>
        <v>0</v>
      </c>
      <c r="K7" s="319">
        <f>'6月'!L38</f>
        <v>0</v>
      </c>
      <c r="L7" s="304">
        <f>'6月'!M38</f>
        <v>0</v>
      </c>
      <c r="M7" s="309">
        <f>'6月'!N38</f>
        <v>0</v>
      </c>
      <c r="N7" s="314">
        <f>'6月'!O38</f>
        <v>0</v>
      </c>
      <c r="O7" s="319">
        <f>'6月'!P38</f>
        <v>0</v>
      </c>
      <c r="Q7" s="23">
        <v>2024</v>
      </c>
      <c r="R7" s="23" t="s">
        <v>66</v>
      </c>
    </row>
    <row r="8" spans="2:18">
      <c r="B8" s="291">
        <v>7</v>
      </c>
      <c r="C8" s="297">
        <f>'7月'!$AE$16</f>
        <v>0</v>
      </c>
      <c r="D8" s="304">
        <f>'7月'!E38</f>
        <v>0</v>
      </c>
      <c r="E8" s="309">
        <f>'7月'!F38</f>
        <v>0</v>
      </c>
      <c r="F8" s="314">
        <f>'7月'!G38</f>
        <v>0</v>
      </c>
      <c r="G8" s="319">
        <f>'7月'!H38</f>
        <v>0</v>
      </c>
      <c r="H8" s="304">
        <f>'7月'!I38</f>
        <v>0</v>
      </c>
      <c r="I8" s="309">
        <f>'7月'!J38</f>
        <v>0</v>
      </c>
      <c r="J8" s="314">
        <f>'7月'!K38</f>
        <v>0</v>
      </c>
      <c r="K8" s="319">
        <f>'7月'!L38</f>
        <v>0</v>
      </c>
      <c r="L8" s="304">
        <f>'7月'!M38</f>
        <v>0</v>
      </c>
      <c r="M8" s="309">
        <f>'7月'!N38</f>
        <v>0</v>
      </c>
      <c r="N8" s="314">
        <f>'7月'!O38</f>
        <v>0</v>
      </c>
      <c r="O8" s="319">
        <f>'7月'!P38</f>
        <v>0</v>
      </c>
      <c r="Q8" s="23">
        <v>2025</v>
      </c>
      <c r="R8" s="23" t="s">
        <v>30</v>
      </c>
    </row>
    <row r="9" spans="2:18">
      <c r="B9" s="291">
        <v>8</v>
      </c>
      <c r="C9" s="297">
        <f>'8月'!$AE$16</f>
        <v>0</v>
      </c>
      <c r="D9" s="304">
        <f>'8月'!E38</f>
        <v>0</v>
      </c>
      <c r="E9" s="309">
        <f>'8月'!F38</f>
        <v>0</v>
      </c>
      <c r="F9" s="314">
        <f>'8月'!G38</f>
        <v>0</v>
      </c>
      <c r="G9" s="319">
        <f>'8月'!H38</f>
        <v>0</v>
      </c>
      <c r="H9" s="304">
        <f>'8月'!I38</f>
        <v>0</v>
      </c>
      <c r="I9" s="309">
        <f>'8月'!J38</f>
        <v>0</v>
      </c>
      <c r="J9" s="314">
        <f>'8月'!K38</f>
        <v>0</v>
      </c>
      <c r="K9" s="319">
        <f>'8月'!L38</f>
        <v>0</v>
      </c>
      <c r="L9" s="304">
        <f>'8月'!M38</f>
        <v>0</v>
      </c>
      <c r="M9" s="309">
        <f>'8月'!N38</f>
        <v>0</v>
      </c>
      <c r="N9" s="314">
        <f>'8月'!O38</f>
        <v>0</v>
      </c>
      <c r="O9" s="319">
        <f>'8月'!P38</f>
        <v>0</v>
      </c>
      <c r="Q9" s="23">
        <v>2026</v>
      </c>
      <c r="R9" s="23" t="s">
        <v>67</v>
      </c>
    </row>
    <row r="10" spans="2:18">
      <c r="B10" s="291">
        <v>9</v>
      </c>
      <c r="C10" s="297">
        <f>'9月'!$AE$16</f>
        <v>0</v>
      </c>
      <c r="D10" s="304">
        <f>'9月'!E38</f>
        <v>0</v>
      </c>
      <c r="E10" s="309">
        <f>'9月'!F38</f>
        <v>0</v>
      </c>
      <c r="F10" s="314">
        <f>'9月'!G38</f>
        <v>0</v>
      </c>
      <c r="G10" s="319">
        <f>'9月'!H38</f>
        <v>0</v>
      </c>
      <c r="H10" s="304">
        <f>'9月'!I38</f>
        <v>0</v>
      </c>
      <c r="I10" s="309">
        <f>'9月'!J38</f>
        <v>0</v>
      </c>
      <c r="J10" s="314">
        <f>'9月'!K38</f>
        <v>0</v>
      </c>
      <c r="K10" s="319">
        <f>'9月'!L38</f>
        <v>0</v>
      </c>
      <c r="L10" s="304">
        <f>'9月'!M38</f>
        <v>0</v>
      </c>
      <c r="M10" s="309">
        <f>'9月'!N38</f>
        <v>0</v>
      </c>
      <c r="N10" s="314">
        <f>'9月'!O38</f>
        <v>0</v>
      </c>
      <c r="O10" s="319">
        <f>'9月'!P38</f>
        <v>0</v>
      </c>
      <c r="Q10" s="23">
        <v>2027</v>
      </c>
      <c r="R10" s="23" t="s">
        <v>28</v>
      </c>
    </row>
    <row r="11" spans="2:18">
      <c r="B11" s="291">
        <v>10</v>
      </c>
      <c r="C11" s="297">
        <f>'10月'!$AE$16</f>
        <v>0</v>
      </c>
      <c r="D11" s="304">
        <f>'10月'!E38</f>
        <v>0</v>
      </c>
      <c r="E11" s="309">
        <f>'10月'!F38</f>
        <v>0</v>
      </c>
      <c r="F11" s="314">
        <f>'10月'!G38</f>
        <v>0</v>
      </c>
      <c r="G11" s="319">
        <f>'10月'!H38</f>
        <v>0</v>
      </c>
      <c r="H11" s="304">
        <f>'10月'!I38</f>
        <v>0</v>
      </c>
      <c r="I11" s="309">
        <f>'10月'!J38</f>
        <v>0</v>
      </c>
      <c r="J11" s="314">
        <f>'10月'!K38</f>
        <v>0</v>
      </c>
      <c r="K11" s="319">
        <f>'10月'!L38</f>
        <v>0</v>
      </c>
      <c r="L11" s="304">
        <f>'10月'!M38</f>
        <v>0</v>
      </c>
      <c r="M11" s="309">
        <f>'10月'!N38</f>
        <v>0</v>
      </c>
      <c r="N11" s="314">
        <f>'10月'!O38</f>
        <v>0</v>
      </c>
      <c r="O11" s="319">
        <f>'10月'!P38</f>
        <v>0</v>
      </c>
      <c r="Q11" s="23">
        <v>2028</v>
      </c>
      <c r="R11" s="23" t="s">
        <v>68</v>
      </c>
    </row>
    <row r="12" spans="2:18">
      <c r="B12" s="291">
        <v>11</v>
      </c>
      <c r="C12" s="297">
        <f>'11月'!$AE$16</f>
        <v>0</v>
      </c>
      <c r="D12" s="304">
        <f>'11月'!E38</f>
        <v>0</v>
      </c>
      <c r="E12" s="309">
        <f>'11月'!F38</f>
        <v>0</v>
      </c>
      <c r="F12" s="314">
        <f>'11月'!G38</f>
        <v>0</v>
      </c>
      <c r="G12" s="319">
        <f>'11月'!H38</f>
        <v>0</v>
      </c>
      <c r="H12" s="304">
        <f>'11月'!I38</f>
        <v>0</v>
      </c>
      <c r="I12" s="309">
        <f>'11月'!J38</f>
        <v>0</v>
      </c>
      <c r="J12" s="314">
        <f>'11月'!K38</f>
        <v>0</v>
      </c>
      <c r="K12" s="319">
        <f>'11月'!L38</f>
        <v>0</v>
      </c>
      <c r="L12" s="304">
        <f>'11月'!M38</f>
        <v>0</v>
      </c>
      <c r="M12" s="309">
        <f>'11月'!N38</f>
        <v>0</v>
      </c>
      <c r="N12" s="314">
        <f>'11月'!O38</f>
        <v>0</v>
      </c>
      <c r="O12" s="319">
        <f>'11月'!P38</f>
        <v>0</v>
      </c>
      <c r="Q12" s="23">
        <v>2029</v>
      </c>
      <c r="R12" s="23" t="s">
        <v>26</v>
      </c>
    </row>
    <row r="13" spans="2:18">
      <c r="B13" s="291">
        <v>12</v>
      </c>
      <c r="C13" s="297">
        <f>'12月'!$AE$16</f>
        <v>0</v>
      </c>
      <c r="D13" s="304">
        <f>'12月'!E38</f>
        <v>0</v>
      </c>
      <c r="E13" s="309">
        <f>'12月'!F38</f>
        <v>0</v>
      </c>
      <c r="F13" s="314">
        <f>'12月'!G38</f>
        <v>0</v>
      </c>
      <c r="G13" s="319">
        <f>'12月'!H38</f>
        <v>0</v>
      </c>
      <c r="H13" s="304">
        <f>'12月'!I38</f>
        <v>0</v>
      </c>
      <c r="I13" s="309">
        <f>'12月'!J38</f>
        <v>0</v>
      </c>
      <c r="J13" s="314">
        <f>'12月'!K38</f>
        <v>0</v>
      </c>
      <c r="K13" s="319">
        <f>'12月'!L38</f>
        <v>0</v>
      </c>
      <c r="L13" s="304">
        <f>'12月'!M38</f>
        <v>0</v>
      </c>
      <c r="M13" s="309">
        <f>'12月'!N38</f>
        <v>0</v>
      </c>
      <c r="N13" s="314">
        <f>'12月'!O38</f>
        <v>0</v>
      </c>
      <c r="O13" s="319">
        <f>'12月'!P38</f>
        <v>0</v>
      </c>
      <c r="Q13" s="23">
        <v>2030</v>
      </c>
      <c r="R13" s="23" t="s">
        <v>58</v>
      </c>
    </row>
    <row r="14" spans="2:18">
      <c r="B14" s="291">
        <v>1</v>
      </c>
      <c r="C14" s="297">
        <f>'1月'!$AE$16</f>
        <v>0</v>
      </c>
      <c r="D14" s="304">
        <f>'1月'!E38</f>
        <v>0</v>
      </c>
      <c r="E14" s="309">
        <f>'1月'!F38</f>
        <v>0</v>
      </c>
      <c r="F14" s="314">
        <f>'1月'!G38</f>
        <v>0</v>
      </c>
      <c r="G14" s="319">
        <f>'1月'!H38</f>
        <v>0</v>
      </c>
      <c r="H14" s="304">
        <f>'1月'!I38</f>
        <v>0</v>
      </c>
      <c r="I14" s="309">
        <f>'1月'!J38</f>
        <v>0</v>
      </c>
      <c r="J14" s="314">
        <f>'1月'!K38</f>
        <v>0</v>
      </c>
      <c r="K14" s="319">
        <f>'1月'!L38</f>
        <v>0</v>
      </c>
      <c r="L14" s="304">
        <f>'1月'!M38</f>
        <v>0</v>
      </c>
      <c r="M14" s="309">
        <f>'1月'!N38</f>
        <v>0</v>
      </c>
      <c r="N14" s="314">
        <f>'1月'!O38</f>
        <v>0</v>
      </c>
      <c r="O14" s="319">
        <f>'1月'!P38</f>
        <v>0</v>
      </c>
      <c r="Q14" s="23">
        <v>2031</v>
      </c>
      <c r="R14" s="23" t="s">
        <v>69</v>
      </c>
    </row>
    <row r="15" spans="2:18">
      <c r="B15" s="291">
        <v>2</v>
      </c>
      <c r="C15" s="297">
        <f>'2月'!$AE$16</f>
        <v>0</v>
      </c>
      <c r="D15" s="304">
        <f>'2月'!E38</f>
        <v>0</v>
      </c>
      <c r="E15" s="309">
        <f>'2月'!F38</f>
        <v>0</v>
      </c>
      <c r="F15" s="314">
        <f>'2月'!G38</f>
        <v>0</v>
      </c>
      <c r="G15" s="319">
        <f>'2月'!H38</f>
        <v>0</v>
      </c>
      <c r="H15" s="304">
        <f>'2月'!I38</f>
        <v>0</v>
      </c>
      <c r="I15" s="309">
        <f>'2月'!J38</f>
        <v>0</v>
      </c>
      <c r="J15" s="314">
        <f>'2月'!K38</f>
        <v>0</v>
      </c>
      <c r="K15" s="319">
        <f>'2月'!L38</f>
        <v>0</v>
      </c>
      <c r="L15" s="304">
        <f>'2月'!M38</f>
        <v>0</v>
      </c>
      <c r="M15" s="309">
        <f>'2月'!N38</f>
        <v>0</v>
      </c>
      <c r="N15" s="314">
        <f>'2月'!O38</f>
        <v>0</v>
      </c>
      <c r="O15" s="319">
        <f>'2月'!P38</f>
        <v>0</v>
      </c>
      <c r="Q15" s="23">
        <v>2032</v>
      </c>
      <c r="R15" s="23" t="s">
        <v>51</v>
      </c>
    </row>
    <row r="16" spans="2:18" ht="14.25">
      <c r="B16" s="292">
        <v>3</v>
      </c>
      <c r="C16" s="298">
        <f>'3月'!$AE$16</f>
        <v>0</v>
      </c>
      <c r="D16" s="305">
        <f>'3月'!E38</f>
        <v>0</v>
      </c>
      <c r="E16" s="310">
        <f>'3月'!F38</f>
        <v>0</v>
      </c>
      <c r="F16" s="315">
        <f>'3月'!G38</f>
        <v>0</v>
      </c>
      <c r="G16" s="320">
        <f>'3月'!H38</f>
        <v>0</v>
      </c>
      <c r="H16" s="305">
        <f>'3月'!I38</f>
        <v>0</v>
      </c>
      <c r="I16" s="310">
        <f>'3月'!J38</f>
        <v>0</v>
      </c>
      <c r="J16" s="315">
        <f>'3月'!K38</f>
        <v>0</v>
      </c>
      <c r="K16" s="320">
        <f>'3月'!L38</f>
        <v>0</v>
      </c>
      <c r="L16" s="305">
        <f>'3月'!M38</f>
        <v>0</v>
      </c>
      <c r="M16" s="310">
        <f>'3月'!N38</f>
        <v>0</v>
      </c>
      <c r="N16" s="315">
        <f>'3月'!O38</f>
        <v>0</v>
      </c>
      <c r="O16" s="320">
        <f>'3月'!P38</f>
        <v>0</v>
      </c>
      <c r="Q16" s="23">
        <v>2033</v>
      </c>
      <c r="R16" s="23" t="s">
        <v>71</v>
      </c>
    </row>
    <row r="17" spans="17:18">
      <c r="Q17" s="23">
        <v>2034</v>
      </c>
      <c r="R17" s="23" t="s">
        <v>54</v>
      </c>
    </row>
    <row r="18" spans="17:18">
      <c r="Q18" s="23">
        <v>2035</v>
      </c>
      <c r="R18" s="23" t="s">
        <v>32</v>
      </c>
    </row>
    <row r="19" spans="17:18">
      <c r="Q19" s="23">
        <v>2036</v>
      </c>
      <c r="R19" s="23" t="s">
        <v>72</v>
      </c>
    </row>
    <row r="20" spans="17:18">
      <c r="Q20" s="23">
        <v>2037</v>
      </c>
      <c r="R20" s="23" t="s">
        <v>73</v>
      </c>
    </row>
    <row r="21" spans="17:18">
      <c r="Q21" s="23">
        <v>2038</v>
      </c>
      <c r="R21" s="23" t="s">
        <v>6</v>
      </c>
    </row>
    <row r="22" spans="17:18">
      <c r="Q22" s="23">
        <v>2039</v>
      </c>
      <c r="R22" s="23" t="s">
        <v>39</v>
      </c>
    </row>
    <row r="23" spans="17:18">
      <c r="Q23" s="23">
        <v>2040</v>
      </c>
      <c r="R23" s="23" t="s">
        <v>43</v>
      </c>
    </row>
    <row r="24" spans="17:18">
      <c r="Q24" s="23">
        <v>2041</v>
      </c>
      <c r="R24" s="23" t="s">
        <v>44</v>
      </c>
    </row>
    <row r="25" spans="17:18">
      <c r="Q25" s="23">
        <v>2042</v>
      </c>
      <c r="R25" s="23" t="s">
        <v>62</v>
      </c>
    </row>
    <row r="26" spans="17:18">
      <c r="Q26" s="23">
        <v>2043</v>
      </c>
      <c r="R26" s="23" t="s">
        <v>63</v>
      </c>
    </row>
    <row r="27" spans="17:18">
      <c r="Q27" s="23">
        <v>2044</v>
      </c>
      <c r="R27" s="23" t="s">
        <v>74</v>
      </c>
    </row>
    <row r="28" spans="17:18">
      <c r="Q28" s="23">
        <v>2045</v>
      </c>
      <c r="R28" s="23" t="s">
        <v>75</v>
      </c>
    </row>
    <row r="29" spans="17:18">
      <c r="Q29" s="23">
        <v>2046</v>
      </c>
      <c r="R29" s="23" t="s">
        <v>77</v>
      </c>
    </row>
    <row r="30" spans="17:18">
      <c r="Q30" s="23">
        <v>2047</v>
      </c>
      <c r="R30" s="23" t="s">
        <v>78</v>
      </c>
    </row>
    <row r="31" spans="17:18">
      <c r="Q31" s="23">
        <v>2048</v>
      </c>
      <c r="R31" s="23" t="s">
        <v>79</v>
      </c>
    </row>
    <row r="32" spans="17:18">
      <c r="Q32" s="23">
        <v>2049</v>
      </c>
      <c r="R32" s="23" t="s">
        <v>80</v>
      </c>
    </row>
    <row r="33" spans="17:18">
      <c r="Q33" s="23">
        <v>2050</v>
      </c>
      <c r="R33" s="23" t="s">
        <v>81</v>
      </c>
    </row>
  </sheetData>
  <sheetProtection sheet="1" objects="1" scenarios="1" selectLockedCells="1"/>
  <mergeCells count="3">
    <mergeCell ref="D3:G3"/>
    <mergeCell ref="H3:K3"/>
    <mergeCell ref="L3:O3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scale="150" fitToWidth="1" fitToHeight="1" orientation="landscape" usePrinterDefaults="1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B1:AO42"/>
  <sheetViews>
    <sheetView workbookViewId="0">
      <selection activeCell="K13" sqref="K13"/>
    </sheetView>
  </sheetViews>
  <sheetFormatPr defaultRowHeight="13.5"/>
  <cols>
    <col min="1" max="1" width="1.875" style="23" customWidth="1"/>
    <col min="2" max="2" width="10.125" style="23" customWidth="1"/>
    <col min="3" max="3" width="2.875" style="23" customWidth="1"/>
    <col min="4" max="4" width="9" style="23" bestFit="1" customWidth="1"/>
    <col min="5" max="6" width="10" style="23" customWidth="1"/>
    <col min="7" max="7" width="9" style="23" bestFit="1" customWidth="1"/>
    <col min="8" max="9" width="10" style="23" customWidth="1"/>
    <col min="10" max="10" width="9" style="23" bestFit="1" customWidth="1"/>
    <col min="11" max="12" width="10" style="23" customWidth="1"/>
    <col min="13" max="13" width="3" style="23" customWidth="1"/>
    <col min="14" max="14" width="3.375" style="23" customWidth="1"/>
    <col min="15" max="40" width="3.375" style="24" customWidth="1"/>
    <col min="41" max="41" width="3.375" style="23" customWidth="1"/>
    <col min="42" max="16384" width="9" style="23" customWidth="1"/>
  </cols>
  <sheetData>
    <row r="1" spans="2:41" ht="25.5" customHeight="1">
      <c r="B1" s="325">
        <f>事業者!$B$4</f>
        <v>2025</v>
      </c>
      <c r="C1" s="85" t="s">
        <v>65</v>
      </c>
      <c r="D1" s="336">
        <v>6</v>
      </c>
      <c r="E1" s="85" t="s">
        <v>33</v>
      </c>
      <c r="F1" s="85"/>
      <c r="G1" s="86" t="s">
        <v>1</v>
      </c>
      <c r="I1" s="85"/>
      <c r="L1" s="85"/>
      <c r="N1" s="110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0"/>
    </row>
    <row r="2" spans="2:41" ht="9.75" customHeight="1">
      <c r="B2" s="28"/>
      <c r="C2" s="28"/>
      <c r="I2" s="23" t="s">
        <v>87</v>
      </c>
      <c r="N2" s="110"/>
      <c r="O2" s="112"/>
      <c r="P2" s="112"/>
      <c r="Q2" s="112"/>
      <c r="R2" s="112"/>
      <c r="S2" s="112"/>
      <c r="T2" s="112"/>
      <c r="U2" s="112"/>
      <c r="V2" s="112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0"/>
    </row>
    <row r="3" spans="2:41" ht="18.75" customHeight="1">
      <c r="B3" s="326" t="s">
        <v>38</v>
      </c>
      <c r="C3" s="41"/>
      <c r="D3" s="53"/>
      <c r="E3" s="72" t="s">
        <v>42</v>
      </c>
      <c r="F3" s="72"/>
      <c r="I3" s="72"/>
      <c r="L3" s="72"/>
      <c r="N3" s="110"/>
      <c r="O3" s="113" t="s">
        <v>85</v>
      </c>
      <c r="P3" s="113"/>
      <c r="Q3" s="113"/>
      <c r="R3" s="113"/>
      <c r="S3" s="113"/>
      <c r="T3" s="113"/>
      <c r="U3" s="113"/>
      <c r="V3" s="113"/>
      <c r="W3" s="113"/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0"/>
    </row>
    <row r="4" spans="2:41" ht="9" customHeight="1">
      <c r="B4" s="28"/>
      <c r="C4" s="28"/>
      <c r="N4" s="110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0"/>
    </row>
    <row r="5" spans="2:41" ht="18.95" customHeight="1">
      <c r="B5" s="327" t="s">
        <v>14</v>
      </c>
      <c r="C5" s="332"/>
      <c r="D5" s="35" t="s">
        <v>100</v>
      </c>
      <c r="E5" s="48"/>
      <c r="F5" s="349"/>
      <c r="G5" s="35" t="s">
        <v>82</v>
      </c>
      <c r="H5" s="48"/>
      <c r="I5" s="349"/>
      <c r="J5" s="35" t="s">
        <v>2</v>
      </c>
      <c r="K5" s="48"/>
      <c r="L5" s="40"/>
      <c r="M5" s="108"/>
      <c r="N5" s="108"/>
      <c r="O5" s="114"/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 t="s">
        <v>5</v>
      </c>
      <c r="AO5" s="110"/>
    </row>
    <row r="6" spans="2:41" ht="27">
      <c r="B6" s="328"/>
      <c r="C6" s="133"/>
      <c r="D6" s="337" t="s">
        <v>50</v>
      </c>
      <c r="E6" s="343" t="s">
        <v>20</v>
      </c>
      <c r="F6" s="350" t="s">
        <v>86</v>
      </c>
      <c r="G6" s="337" t="s">
        <v>50</v>
      </c>
      <c r="H6" s="343" t="s">
        <v>20</v>
      </c>
      <c r="I6" s="364" t="s">
        <v>86</v>
      </c>
      <c r="J6" s="337" t="s">
        <v>50</v>
      </c>
      <c r="K6" s="343" t="s">
        <v>20</v>
      </c>
      <c r="L6" s="364" t="s">
        <v>86</v>
      </c>
      <c r="M6" s="110"/>
      <c r="N6" s="110"/>
      <c r="O6" s="115" t="s">
        <v>4</v>
      </c>
      <c r="P6" s="115"/>
      <c r="Q6" s="115"/>
      <c r="R6" s="115"/>
      <c r="S6" s="115"/>
      <c r="T6" s="115"/>
      <c r="U6" s="115"/>
      <c r="V6" s="115"/>
      <c r="W6" s="115"/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0"/>
    </row>
    <row r="7" spans="2:41" ht="18.95" customHeight="1">
      <c r="B7" s="329">
        <f t="shared" ref="B7:B36" si="0">DATE($B$1,$D$1,ROW()-6)</f>
        <v>45809</v>
      </c>
      <c r="C7" s="333">
        <f t="shared" ref="C7:C36" si="1">B7</f>
        <v>45809</v>
      </c>
      <c r="D7" s="338"/>
      <c r="E7" s="344"/>
      <c r="F7" s="351"/>
      <c r="G7" s="356"/>
      <c r="H7" s="360"/>
      <c r="I7" s="365"/>
      <c r="J7" s="338"/>
      <c r="K7" s="360"/>
      <c r="L7" s="365"/>
      <c r="M7" s="110"/>
      <c r="N7" s="110"/>
      <c r="O7" s="115"/>
      <c r="P7" s="115"/>
      <c r="Q7" s="115"/>
      <c r="R7" s="115"/>
      <c r="S7" s="115"/>
      <c r="T7" s="115"/>
      <c r="U7" s="115"/>
      <c r="V7" s="115"/>
      <c r="W7" s="115" t="s">
        <v>9</v>
      </c>
      <c r="X7" s="115"/>
      <c r="Y7" s="115"/>
      <c r="Z7" s="115" t="s">
        <v>13</v>
      </c>
      <c r="AA7" s="115"/>
      <c r="AB7" s="156"/>
      <c r="AC7" s="156"/>
      <c r="AD7" s="156"/>
      <c r="AE7" s="156"/>
      <c r="AF7" s="156"/>
      <c r="AG7" s="156"/>
      <c r="AH7" s="156"/>
      <c r="AI7" s="156"/>
      <c r="AJ7" s="156"/>
      <c r="AK7" s="156"/>
      <c r="AL7" s="156"/>
      <c r="AM7" s="156"/>
      <c r="AN7" s="156"/>
      <c r="AO7" s="110"/>
    </row>
    <row r="8" spans="2:41" ht="18.95" customHeight="1">
      <c r="B8" s="330">
        <f t="shared" si="0"/>
        <v>45810</v>
      </c>
      <c r="C8" s="334">
        <f t="shared" si="1"/>
        <v>45810</v>
      </c>
      <c r="D8" s="339"/>
      <c r="E8" s="345"/>
      <c r="F8" s="352"/>
      <c r="G8" s="357"/>
      <c r="H8" s="345"/>
      <c r="I8" s="366"/>
      <c r="J8" s="339"/>
      <c r="K8" s="345"/>
      <c r="L8" s="366"/>
      <c r="M8" s="110"/>
      <c r="N8" s="110"/>
      <c r="O8" s="115"/>
      <c r="P8" s="115"/>
      <c r="Q8" s="115"/>
      <c r="R8" s="115"/>
      <c r="S8" s="115"/>
      <c r="T8" s="115"/>
      <c r="U8" s="115"/>
      <c r="V8" s="115"/>
      <c r="W8" s="115"/>
      <c r="X8" s="115"/>
      <c r="Y8" s="115"/>
      <c r="Z8" s="151" t="s">
        <v>11</v>
      </c>
      <c r="AA8" s="151"/>
      <c r="AB8" s="157"/>
      <c r="AC8" s="156">
        <f>事業者!D8</f>
        <v>0</v>
      </c>
      <c r="AD8" s="157"/>
      <c r="AE8" s="157"/>
      <c r="AF8" s="151"/>
      <c r="AG8" s="151"/>
      <c r="AH8" s="151"/>
      <c r="AI8" s="151"/>
      <c r="AJ8" s="151"/>
      <c r="AK8" s="151"/>
      <c r="AL8" s="151"/>
      <c r="AM8" s="151"/>
      <c r="AN8" s="151"/>
      <c r="AO8" s="110"/>
    </row>
    <row r="9" spans="2:41" ht="18.95" customHeight="1">
      <c r="B9" s="330">
        <f t="shared" si="0"/>
        <v>45811</v>
      </c>
      <c r="C9" s="334">
        <f t="shared" si="1"/>
        <v>45811</v>
      </c>
      <c r="D9" s="339"/>
      <c r="E9" s="345"/>
      <c r="F9" s="353"/>
      <c r="G9" s="357"/>
      <c r="H9" s="345"/>
      <c r="I9" s="367"/>
      <c r="J9" s="339"/>
      <c r="K9" s="345"/>
      <c r="L9" s="367"/>
      <c r="M9" s="110"/>
      <c r="N9" s="110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52"/>
      <c r="AA9" s="154"/>
      <c r="AB9" s="158"/>
      <c r="AC9" s="165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110"/>
    </row>
    <row r="10" spans="2:41" ht="18.95" customHeight="1">
      <c r="B10" s="330">
        <f t="shared" si="0"/>
        <v>45812</v>
      </c>
      <c r="C10" s="334">
        <f t="shared" si="1"/>
        <v>45812</v>
      </c>
      <c r="D10" s="339"/>
      <c r="E10" s="345"/>
      <c r="F10" s="353"/>
      <c r="G10" s="357"/>
      <c r="H10" s="361"/>
      <c r="I10" s="367"/>
      <c r="J10" s="339"/>
      <c r="K10" s="345"/>
      <c r="L10" s="367"/>
      <c r="M10" s="110"/>
      <c r="N10" s="110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 t="s">
        <v>19</v>
      </c>
      <c r="AA10" s="155"/>
      <c r="AB10" s="159"/>
      <c r="AC10" s="156">
        <f>事業者!D6</f>
        <v>0</v>
      </c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110"/>
    </row>
    <row r="11" spans="2:41" ht="18.95" customHeight="1">
      <c r="B11" s="330">
        <f t="shared" si="0"/>
        <v>45813</v>
      </c>
      <c r="C11" s="334">
        <f t="shared" si="1"/>
        <v>45813</v>
      </c>
      <c r="D11" s="339"/>
      <c r="E11" s="345"/>
      <c r="F11" s="354"/>
      <c r="G11" s="357"/>
      <c r="H11" s="345"/>
      <c r="I11" s="368"/>
      <c r="J11" s="339"/>
      <c r="K11" s="345"/>
      <c r="L11" s="368"/>
      <c r="M11" s="110"/>
      <c r="N11" s="110"/>
      <c r="O11" s="116"/>
      <c r="P11" s="116"/>
      <c r="Q11" s="116"/>
      <c r="R11" s="116"/>
      <c r="S11" s="116"/>
      <c r="T11" s="116"/>
      <c r="U11" s="116"/>
      <c r="V11" s="116"/>
      <c r="W11" s="116"/>
      <c r="X11" s="116"/>
      <c r="Y11" s="116"/>
      <c r="Z11" s="153"/>
      <c r="AA11" s="153"/>
      <c r="AB11" s="153"/>
      <c r="AC11" s="391">
        <f>事業者!D10</f>
        <v>0</v>
      </c>
      <c r="AD11" s="153"/>
      <c r="AE11" s="153"/>
      <c r="AF11" s="153"/>
      <c r="AG11" s="392">
        <f>事業者!D12</f>
        <v>0</v>
      </c>
      <c r="AH11" s="153"/>
      <c r="AI11" s="153"/>
      <c r="AJ11" s="153"/>
      <c r="AK11" s="153"/>
      <c r="AL11" s="153"/>
      <c r="AM11" s="153"/>
      <c r="AN11" s="168"/>
      <c r="AO11" s="110"/>
    </row>
    <row r="12" spans="2:41" ht="18.95" customHeight="1">
      <c r="B12" s="330">
        <f t="shared" si="0"/>
        <v>45814</v>
      </c>
      <c r="C12" s="334">
        <f t="shared" si="1"/>
        <v>45814</v>
      </c>
      <c r="D12" s="339"/>
      <c r="E12" s="345"/>
      <c r="F12" s="351"/>
      <c r="G12" s="357"/>
      <c r="H12" s="345"/>
      <c r="I12" s="365"/>
      <c r="J12" s="339"/>
      <c r="K12" s="345"/>
      <c r="L12" s="365"/>
      <c r="M12" s="110"/>
      <c r="N12" s="110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10"/>
    </row>
    <row r="13" spans="2:41" ht="18.95" customHeight="1">
      <c r="B13" s="330">
        <f t="shared" si="0"/>
        <v>45815</v>
      </c>
      <c r="C13" s="334">
        <f t="shared" si="1"/>
        <v>45815</v>
      </c>
      <c r="D13" s="339"/>
      <c r="E13" s="345"/>
      <c r="F13" s="351"/>
      <c r="G13" s="357"/>
      <c r="H13" s="345"/>
      <c r="I13" s="365"/>
      <c r="J13" s="339"/>
      <c r="K13" s="345"/>
      <c r="L13" s="365"/>
      <c r="M13" s="110"/>
      <c r="N13" s="110"/>
      <c r="O13" s="112"/>
      <c r="P13" s="112"/>
      <c r="Q13" s="112"/>
      <c r="R13" s="112"/>
      <c r="S13" s="112"/>
      <c r="T13" s="112"/>
      <c r="U13" s="112"/>
      <c r="V13" s="112"/>
      <c r="W13" s="112"/>
      <c r="X13" s="112"/>
      <c r="Y13" s="112"/>
      <c r="Z13" s="112"/>
      <c r="AA13" s="112"/>
      <c r="AB13" s="161"/>
      <c r="AC13" s="161"/>
      <c r="AD13" s="161"/>
      <c r="AE13" s="161"/>
      <c r="AF13" s="161"/>
      <c r="AG13" s="161"/>
      <c r="AH13" s="161"/>
      <c r="AI13" s="161"/>
      <c r="AJ13" s="161"/>
      <c r="AK13" s="161"/>
      <c r="AL13" s="161"/>
      <c r="AM13" s="161"/>
      <c r="AN13" s="161" t="str">
        <f>("（"&amp;(LOOKUP($B$1,集計用!$Q$5:$Q$33,集計用!$R$5:$R$33)&amp;" "&amp;D1&amp;" 月分)"))</f>
        <v>（令和 7 年 6 月分)</v>
      </c>
      <c r="AO13" s="110"/>
    </row>
    <row r="14" spans="2:41" ht="18.95" customHeight="1">
      <c r="B14" s="330">
        <f t="shared" si="0"/>
        <v>45816</v>
      </c>
      <c r="C14" s="334">
        <f t="shared" si="1"/>
        <v>45816</v>
      </c>
      <c r="D14" s="339"/>
      <c r="E14" s="345"/>
      <c r="F14" s="351"/>
      <c r="G14" s="357"/>
      <c r="H14" s="345"/>
      <c r="I14" s="365"/>
      <c r="J14" s="339"/>
      <c r="K14" s="345"/>
      <c r="L14" s="365"/>
      <c r="M14" s="110"/>
      <c r="N14" s="110"/>
      <c r="O14" s="117" t="s">
        <v>98</v>
      </c>
      <c r="P14" s="125"/>
      <c r="Q14" s="125"/>
      <c r="R14" s="125"/>
      <c r="S14" s="125"/>
      <c r="T14" s="134"/>
      <c r="U14" s="117" t="s">
        <v>59</v>
      </c>
      <c r="V14" s="125"/>
      <c r="W14" s="125"/>
      <c r="X14" s="125"/>
      <c r="Y14" s="125"/>
      <c r="Z14" s="125"/>
      <c r="AA14" s="125"/>
      <c r="AB14" s="125"/>
      <c r="AC14" s="125"/>
      <c r="AD14" s="125"/>
      <c r="AE14" s="125"/>
      <c r="AF14" s="125"/>
      <c r="AG14" s="125"/>
      <c r="AH14" s="125"/>
      <c r="AI14" s="125"/>
      <c r="AJ14" s="125"/>
      <c r="AK14" s="125"/>
      <c r="AL14" s="125"/>
      <c r="AM14" s="125"/>
      <c r="AN14" s="125"/>
      <c r="AO14" s="134"/>
    </row>
    <row r="15" spans="2:41" ht="18.95" customHeight="1">
      <c r="B15" s="330">
        <f t="shared" si="0"/>
        <v>45817</v>
      </c>
      <c r="C15" s="334">
        <f t="shared" si="1"/>
        <v>45817</v>
      </c>
      <c r="D15" s="339"/>
      <c r="E15" s="345"/>
      <c r="F15" s="351"/>
      <c r="G15" s="357"/>
      <c r="H15" s="345"/>
      <c r="I15" s="368"/>
      <c r="J15" s="339"/>
      <c r="K15" s="345"/>
      <c r="L15" s="368"/>
      <c r="M15" s="110"/>
      <c r="N15" s="110"/>
      <c r="O15" s="122" t="s">
        <v>97</v>
      </c>
      <c r="P15" s="129"/>
      <c r="Q15" s="129"/>
      <c r="R15" s="129"/>
      <c r="S15" s="129"/>
      <c r="T15" s="136"/>
      <c r="U15" s="375" t="e">
        <f>COUNTIF(#REF!,"&lt;&gt;0")</f>
        <v>#REF!</v>
      </c>
      <c r="V15" s="383"/>
      <c r="W15" s="383"/>
      <c r="X15" s="383"/>
      <c r="Y15" s="383"/>
      <c r="Z15" s="383"/>
      <c r="AA15" s="383"/>
      <c r="AB15" s="383"/>
      <c r="AC15" s="383"/>
      <c r="AD15" s="383"/>
      <c r="AE15" s="383"/>
      <c r="AF15" s="383"/>
      <c r="AG15" s="383"/>
      <c r="AH15" s="383"/>
      <c r="AI15" s="383"/>
      <c r="AJ15" s="383"/>
      <c r="AK15" s="383"/>
      <c r="AL15" s="383"/>
      <c r="AM15" s="383"/>
      <c r="AN15" s="383"/>
      <c r="AO15" s="393"/>
    </row>
    <row r="16" spans="2:41" ht="18.95" customHeight="1">
      <c r="B16" s="330">
        <f t="shared" si="0"/>
        <v>45818</v>
      </c>
      <c r="C16" s="334">
        <f t="shared" si="1"/>
        <v>45818</v>
      </c>
      <c r="D16" s="339"/>
      <c r="E16" s="345"/>
      <c r="F16" s="354"/>
      <c r="G16" s="357"/>
      <c r="H16" s="345"/>
      <c r="I16" s="368"/>
      <c r="J16" s="339"/>
      <c r="K16" s="345"/>
      <c r="L16" s="368"/>
      <c r="M16" s="110"/>
      <c r="N16" s="110"/>
      <c r="O16" s="124"/>
      <c r="P16" s="130"/>
      <c r="Q16" s="130"/>
      <c r="R16" s="130"/>
      <c r="S16" s="130"/>
      <c r="T16" s="138"/>
      <c r="U16" s="376"/>
      <c r="V16" s="384"/>
      <c r="W16" s="384"/>
      <c r="X16" s="384"/>
      <c r="Y16" s="384"/>
      <c r="Z16" s="384"/>
      <c r="AA16" s="384"/>
      <c r="AB16" s="384"/>
      <c r="AC16" s="384"/>
      <c r="AD16" s="384"/>
      <c r="AE16" s="384"/>
      <c r="AF16" s="384"/>
      <c r="AG16" s="384"/>
      <c r="AH16" s="384"/>
      <c r="AI16" s="384"/>
      <c r="AJ16" s="384"/>
      <c r="AK16" s="384"/>
      <c r="AL16" s="384"/>
      <c r="AM16" s="384"/>
      <c r="AN16" s="384"/>
      <c r="AO16" s="394"/>
    </row>
    <row r="17" spans="2:41" ht="18.95" customHeight="1">
      <c r="B17" s="330">
        <f t="shared" si="0"/>
        <v>45819</v>
      </c>
      <c r="C17" s="334">
        <f t="shared" si="1"/>
        <v>45819</v>
      </c>
      <c r="D17" s="339"/>
      <c r="E17" s="345"/>
      <c r="F17" s="352"/>
      <c r="G17" s="357"/>
      <c r="H17" s="361"/>
      <c r="I17" s="366"/>
      <c r="J17" s="339"/>
      <c r="K17" s="345"/>
      <c r="L17" s="366"/>
      <c r="M17" s="110"/>
      <c r="N17" s="110"/>
      <c r="O17" s="373" t="s">
        <v>25</v>
      </c>
      <c r="P17" s="374" t="s">
        <v>15</v>
      </c>
      <c r="Q17" s="374"/>
      <c r="R17" s="374"/>
      <c r="S17" s="374"/>
      <c r="T17" s="374"/>
      <c r="U17" s="374" t="s">
        <v>88</v>
      </c>
      <c r="V17" s="374"/>
      <c r="W17" s="374"/>
      <c r="X17" s="374"/>
      <c r="Y17" s="374"/>
      <c r="Z17" s="374"/>
      <c r="AA17" s="374"/>
      <c r="AB17" s="374" t="s">
        <v>91</v>
      </c>
      <c r="AC17" s="374"/>
      <c r="AD17" s="374"/>
      <c r="AE17" s="374"/>
      <c r="AF17" s="374"/>
      <c r="AG17" s="374"/>
      <c r="AH17" s="374"/>
      <c r="AI17" s="374" t="s">
        <v>92</v>
      </c>
      <c r="AJ17" s="374"/>
      <c r="AK17" s="374"/>
      <c r="AL17" s="374"/>
      <c r="AM17" s="374"/>
      <c r="AN17" s="374"/>
      <c r="AO17" s="374"/>
    </row>
    <row r="18" spans="2:41" ht="18.95" customHeight="1">
      <c r="B18" s="330">
        <f t="shared" si="0"/>
        <v>45820</v>
      </c>
      <c r="C18" s="334">
        <f t="shared" si="1"/>
        <v>45820</v>
      </c>
      <c r="D18" s="339"/>
      <c r="E18" s="345"/>
      <c r="F18" s="354"/>
      <c r="G18" s="357"/>
      <c r="H18" s="361"/>
      <c r="I18" s="368"/>
      <c r="J18" s="339"/>
      <c r="K18" s="345"/>
      <c r="L18" s="368"/>
      <c r="M18" s="110"/>
      <c r="N18" s="110"/>
      <c r="O18" s="373"/>
      <c r="P18" s="118" t="s">
        <v>89</v>
      </c>
      <c r="Q18" s="118"/>
      <c r="R18" s="118"/>
      <c r="S18" s="118"/>
      <c r="T18" s="118"/>
      <c r="U18" s="118"/>
      <c r="V18" s="118"/>
      <c r="W18" s="118"/>
      <c r="X18" s="118"/>
      <c r="Y18" s="118"/>
      <c r="Z18" s="118"/>
      <c r="AA18" s="118"/>
      <c r="AB18" s="374"/>
      <c r="AC18" s="374"/>
      <c r="AD18" s="374"/>
      <c r="AE18" s="374"/>
      <c r="AF18" s="374"/>
      <c r="AG18" s="374"/>
      <c r="AH18" s="374"/>
      <c r="AI18" s="374"/>
      <c r="AJ18" s="374"/>
      <c r="AK18" s="374"/>
      <c r="AL18" s="374"/>
      <c r="AM18" s="374"/>
      <c r="AN18" s="374"/>
      <c r="AO18" s="374"/>
    </row>
    <row r="19" spans="2:41" ht="18.95" customHeight="1">
      <c r="B19" s="330">
        <f t="shared" si="0"/>
        <v>45821</v>
      </c>
      <c r="C19" s="334">
        <f t="shared" si="1"/>
        <v>45821</v>
      </c>
      <c r="D19" s="339"/>
      <c r="E19" s="345"/>
      <c r="F19" s="351"/>
      <c r="G19" s="357"/>
      <c r="H19" s="361"/>
      <c r="I19" s="365"/>
      <c r="J19" s="339"/>
      <c r="K19" s="345"/>
      <c r="L19" s="365"/>
      <c r="M19" s="110"/>
      <c r="N19" s="110"/>
      <c r="O19" s="373"/>
      <c r="P19" s="118"/>
      <c r="Q19" s="118"/>
      <c r="R19" s="118"/>
      <c r="S19" s="118"/>
      <c r="T19" s="118"/>
      <c r="U19" s="118"/>
      <c r="V19" s="118"/>
      <c r="W19" s="118"/>
      <c r="X19" s="118"/>
      <c r="Y19" s="118"/>
      <c r="Z19" s="118"/>
      <c r="AA19" s="118"/>
      <c r="AB19" s="374"/>
      <c r="AC19" s="374"/>
      <c r="AD19" s="374"/>
      <c r="AE19" s="374"/>
      <c r="AF19" s="374"/>
      <c r="AG19" s="374"/>
      <c r="AH19" s="374"/>
      <c r="AI19" s="374"/>
      <c r="AJ19" s="374"/>
      <c r="AK19" s="374"/>
      <c r="AL19" s="374"/>
      <c r="AM19" s="374"/>
      <c r="AN19" s="374"/>
      <c r="AO19" s="374"/>
    </row>
    <row r="20" spans="2:41" ht="18.95" customHeight="1">
      <c r="B20" s="330">
        <f t="shared" si="0"/>
        <v>45822</v>
      </c>
      <c r="C20" s="334">
        <f t="shared" si="1"/>
        <v>45822</v>
      </c>
      <c r="D20" s="339"/>
      <c r="E20" s="345"/>
      <c r="F20" s="354"/>
      <c r="G20" s="357"/>
      <c r="H20" s="345"/>
      <c r="I20" s="368"/>
      <c r="J20" s="339"/>
      <c r="K20" s="345"/>
      <c r="L20" s="368"/>
      <c r="M20" s="110"/>
      <c r="N20" s="110"/>
      <c r="O20" s="373"/>
      <c r="P20" s="118"/>
      <c r="Q20" s="118"/>
      <c r="R20" s="118"/>
      <c r="S20" s="118"/>
      <c r="T20" s="118"/>
      <c r="U20" s="118"/>
      <c r="V20" s="118"/>
      <c r="W20" s="118"/>
      <c r="X20" s="118"/>
      <c r="Y20" s="118"/>
      <c r="Z20" s="118"/>
      <c r="AA20" s="118"/>
      <c r="AB20" s="374"/>
      <c r="AC20" s="374"/>
      <c r="AD20" s="374"/>
      <c r="AE20" s="374"/>
      <c r="AF20" s="374"/>
      <c r="AG20" s="374"/>
      <c r="AH20" s="374"/>
      <c r="AI20" s="374"/>
      <c r="AJ20" s="374"/>
      <c r="AK20" s="374"/>
      <c r="AL20" s="374"/>
      <c r="AM20" s="374"/>
      <c r="AN20" s="374"/>
      <c r="AO20" s="374"/>
    </row>
    <row r="21" spans="2:41" ht="18.95" customHeight="1">
      <c r="B21" s="330">
        <f t="shared" si="0"/>
        <v>45823</v>
      </c>
      <c r="C21" s="334">
        <f t="shared" si="1"/>
        <v>45823</v>
      </c>
      <c r="D21" s="339"/>
      <c r="E21" s="345"/>
      <c r="F21" s="351"/>
      <c r="G21" s="357"/>
      <c r="H21" s="345"/>
      <c r="I21" s="365"/>
      <c r="J21" s="339"/>
      <c r="K21" s="345"/>
      <c r="L21" s="365"/>
      <c r="M21" s="110"/>
      <c r="N21" s="110"/>
      <c r="O21" s="373"/>
      <c r="P21" s="118"/>
      <c r="Q21" s="118"/>
      <c r="R21" s="118"/>
      <c r="S21" s="118"/>
      <c r="T21" s="118"/>
      <c r="U21" s="118"/>
      <c r="V21" s="118"/>
      <c r="W21" s="118"/>
      <c r="X21" s="118"/>
      <c r="Y21" s="118"/>
      <c r="Z21" s="118"/>
      <c r="AA21" s="118"/>
      <c r="AB21" s="374"/>
      <c r="AC21" s="374"/>
      <c r="AD21" s="374"/>
      <c r="AE21" s="374"/>
      <c r="AF21" s="374"/>
      <c r="AG21" s="374"/>
      <c r="AH21" s="374"/>
      <c r="AI21" s="374"/>
      <c r="AJ21" s="374"/>
      <c r="AK21" s="374"/>
      <c r="AL21" s="374"/>
      <c r="AM21" s="374"/>
      <c r="AN21" s="374"/>
      <c r="AO21" s="374"/>
    </row>
    <row r="22" spans="2:41" ht="18.95" customHeight="1">
      <c r="B22" s="330">
        <f t="shared" si="0"/>
        <v>45824</v>
      </c>
      <c r="C22" s="334">
        <f t="shared" si="1"/>
        <v>45824</v>
      </c>
      <c r="D22" s="339"/>
      <c r="E22" s="345"/>
      <c r="F22" s="351"/>
      <c r="G22" s="357"/>
      <c r="H22" s="345"/>
      <c r="I22" s="365"/>
      <c r="J22" s="339"/>
      <c r="K22" s="361"/>
      <c r="L22" s="369"/>
      <c r="M22" s="110"/>
      <c r="N22" s="110"/>
      <c r="O22" s="373"/>
      <c r="P22" s="118" t="s">
        <v>3</v>
      </c>
      <c r="Q22" s="118"/>
      <c r="R22" s="118"/>
      <c r="S22" s="118"/>
      <c r="T22" s="118"/>
      <c r="U22" s="374"/>
      <c r="V22" s="374"/>
      <c r="W22" s="374"/>
      <c r="X22" s="374"/>
      <c r="Y22" s="374"/>
      <c r="Z22" s="374"/>
      <c r="AA22" s="374"/>
      <c r="AB22" s="374"/>
      <c r="AC22" s="374"/>
      <c r="AD22" s="374"/>
      <c r="AE22" s="374"/>
      <c r="AF22" s="374"/>
      <c r="AG22" s="374"/>
      <c r="AH22" s="374"/>
      <c r="AI22" s="374"/>
      <c r="AJ22" s="374"/>
      <c r="AK22" s="374"/>
      <c r="AL22" s="374"/>
      <c r="AM22" s="374"/>
      <c r="AN22" s="374"/>
      <c r="AO22" s="374"/>
    </row>
    <row r="23" spans="2:41" ht="18.95" customHeight="1">
      <c r="B23" s="330">
        <f t="shared" si="0"/>
        <v>45825</v>
      </c>
      <c r="C23" s="334">
        <f t="shared" si="1"/>
        <v>45825</v>
      </c>
      <c r="D23" s="339"/>
      <c r="E23" s="345"/>
      <c r="F23" s="351"/>
      <c r="G23" s="357"/>
      <c r="H23" s="345"/>
      <c r="I23" s="365"/>
      <c r="J23" s="339"/>
      <c r="K23" s="361"/>
      <c r="L23" s="369"/>
      <c r="M23" s="110"/>
      <c r="N23" s="110"/>
      <c r="O23" s="373"/>
      <c r="P23" s="118"/>
      <c r="Q23" s="118"/>
      <c r="R23" s="118"/>
      <c r="S23" s="118"/>
      <c r="T23" s="118"/>
      <c r="U23" s="374"/>
      <c r="V23" s="374"/>
      <c r="W23" s="374"/>
      <c r="X23" s="374"/>
      <c r="Y23" s="374"/>
      <c r="Z23" s="374"/>
      <c r="AA23" s="374"/>
      <c r="AB23" s="374"/>
      <c r="AC23" s="374"/>
      <c r="AD23" s="374"/>
      <c r="AE23" s="374"/>
      <c r="AF23" s="374"/>
      <c r="AG23" s="374"/>
      <c r="AH23" s="374"/>
      <c r="AI23" s="374"/>
      <c r="AJ23" s="374"/>
      <c r="AK23" s="374"/>
      <c r="AL23" s="374"/>
      <c r="AM23" s="374"/>
      <c r="AN23" s="374"/>
      <c r="AO23" s="374"/>
    </row>
    <row r="24" spans="2:41" ht="18.95" customHeight="1">
      <c r="B24" s="330">
        <f t="shared" si="0"/>
        <v>45826</v>
      </c>
      <c r="C24" s="334">
        <f t="shared" si="1"/>
        <v>45826</v>
      </c>
      <c r="D24" s="339"/>
      <c r="E24" s="345"/>
      <c r="F24" s="351"/>
      <c r="G24" s="357"/>
      <c r="H24" s="361"/>
      <c r="I24" s="369"/>
      <c r="J24" s="339"/>
      <c r="K24" s="361"/>
      <c r="L24" s="369"/>
      <c r="M24" s="110"/>
      <c r="N24" s="110"/>
      <c r="O24" s="373"/>
      <c r="P24" s="118"/>
      <c r="Q24" s="118"/>
      <c r="R24" s="118"/>
      <c r="S24" s="118"/>
      <c r="T24" s="118"/>
      <c r="U24" s="374"/>
      <c r="V24" s="374"/>
      <c r="W24" s="374"/>
      <c r="X24" s="374"/>
      <c r="Y24" s="374"/>
      <c r="Z24" s="374"/>
      <c r="AA24" s="374"/>
      <c r="AB24" s="374"/>
      <c r="AC24" s="374"/>
      <c r="AD24" s="374"/>
      <c r="AE24" s="374"/>
      <c r="AF24" s="374"/>
      <c r="AG24" s="374"/>
      <c r="AH24" s="374"/>
      <c r="AI24" s="374"/>
      <c r="AJ24" s="374"/>
      <c r="AK24" s="374"/>
      <c r="AL24" s="374"/>
      <c r="AM24" s="374"/>
      <c r="AN24" s="374"/>
      <c r="AO24" s="374"/>
    </row>
    <row r="25" spans="2:41" ht="18.95" customHeight="1">
      <c r="B25" s="330">
        <f t="shared" si="0"/>
        <v>45827</v>
      </c>
      <c r="C25" s="334">
        <f t="shared" si="1"/>
        <v>45827</v>
      </c>
      <c r="D25" s="339"/>
      <c r="E25" s="345"/>
      <c r="F25" s="351"/>
      <c r="G25" s="357"/>
      <c r="H25" s="361"/>
      <c r="I25" s="365"/>
      <c r="J25" s="339"/>
      <c r="K25" s="345"/>
      <c r="L25" s="365"/>
      <c r="M25" s="110"/>
      <c r="N25" s="110"/>
      <c r="O25" s="373"/>
      <c r="P25" s="118"/>
      <c r="Q25" s="118"/>
      <c r="R25" s="118"/>
      <c r="S25" s="118"/>
      <c r="T25" s="118"/>
      <c r="U25" s="374"/>
      <c r="V25" s="374"/>
      <c r="W25" s="374"/>
      <c r="X25" s="374"/>
      <c r="Y25" s="374"/>
      <c r="Z25" s="374"/>
      <c r="AA25" s="374"/>
      <c r="AB25" s="374"/>
      <c r="AC25" s="374"/>
      <c r="AD25" s="374"/>
      <c r="AE25" s="374"/>
      <c r="AF25" s="374"/>
      <c r="AG25" s="374"/>
      <c r="AH25" s="374"/>
      <c r="AI25" s="374"/>
      <c r="AJ25" s="374"/>
      <c r="AK25" s="374"/>
      <c r="AL25" s="374"/>
      <c r="AM25" s="374"/>
      <c r="AN25" s="374"/>
      <c r="AO25" s="374"/>
    </row>
    <row r="26" spans="2:41" ht="18.95" customHeight="1">
      <c r="B26" s="330">
        <f t="shared" si="0"/>
        <v>45828</v>
      </c>
      <c r="C26" s="334">
        <f t="shared" si="1"/>
        <v>45828</v>
      </c>
      <c r="D26" s="339"/>
      <c r="E26" s="345"/>
      <c r="F26" s="351"/>
      <c r="G26" s="357"/>
      <c r="H26" s="345"/>
      <c r="I26" s="365"/>
      <c r="J26" s="339"/>
      <c r="K26" s="345"/>
      <c r="L26" s="365"/>
      <c r="M26" s="110"/>
      <c r="N26" s="110"/>
      <c r="O26" s="373"/>
      <c r="P26" s="118" t="s">
        <v>90</v>
      </c>
      <c r="Q26" s="118"/>
      <c r="R26" s="118"/>
      <c r="S26" s="118"/>
      <c r="T26" s="118"/>
      <c r="U26" s="374"/>
      <c r="V26" s="374"/>
      <c r="W26" s="374"/>
      <c r="X26" s="374"/>
      <c r="Y26" s="374"/>
      <c r="Z26" s="374"/>
      <c r="AA26" s="374"/>
      <c r="AB26" s="374"/>
      <c r="AC26" s="374"/>
      <c r="AD26" s="374"/>
      <c r="AE26" s="374"/>
      <c r="AF26" s="374"/>
      <c r="AG26" s="374"/>
      <c r="AH26" s="374"/>
      <c r="AI26" s="374"/>
      <c r="AJ26" s="374"/>
      <c r="AK26" s="374"/>
      <c r="AL26" s="374"/>
      <c r="AM26" s="374"/>
      <c r="AN26" s="374"/>
      <c r="AO26" s="374"/>
    </row>
    <row r="27" spans="2:41" ht="18.95" customHeight="1">
      <c r="B27" s="330">
        <f t="shared" si="0"/>
        <v>45829</v>
      </c>
      <c r="C27" s="334">
        <f t="shared" si="1"/>
        <v>45829</v>
      </c>
      <c r="D27" s="339"/>
      <c r="E27" s="345"/>
      <c r="F27" s="351"/>
      <c r="G27" s="357"/>
      <c r="H27" s="361"/>
      <c r="I27" s="365"/>
      <c r="J27" s="339"/>
      <c r="K27" s="345"/>
      <c r="L27" s="365"/>
      <c r="M27" s="110"/>
      <c r="N27" s="110"/>
      <c r="O27" s="373"/>
      <c r="P27" s="118"/>
      <c r="Q27" s="118"/>
      <c r="R27" s="118"/>
      <c r="S27" s="118"/>
      <c r="T27" s="118"/>
      <c r="U27" s="374"/>
      <c r="V27" s="374"/>
      <c r="W27" s="374"/>
      <c r="X27" s="374"/>
      <c r="Y27" s="374"/>
      <c r="Z27" s="374"/>
      <c r="AA27" s="374"/>
      <c r="AB27" s="374"/>
      <c r="AC27" s="374"/>
      <c r="AD27" s="374"/>
      <c r="AE27" s="374"/>
      <c r="AF27" s="374"/>
      <c r="AG27" s="374"/>
      <c r="AH27" s="374"/>
      <c r="AI27" s="374"/>
      <c r="AJ27" s="374"/>
      <c r="AK27" s="374"/>
      <c r="AL27" s="374"/>
      <c r="AM27" s="374"/>
      <c r="AN27" s="374"/>
      <c r="AO27" s="374"/>
    </row>
    <row r="28" spans="2:41" ht="18.95" customHeight="1">
      <c r="B28" s="330">
        <f t="shared" si="0"/>
        <v>45830</v>
      </c>
      <c r="C28" s="334">
        <f t="shared" si="1"/>
        <v>45830</v>
      </c>
      <c r="D28" s="339"/>
      <c r="E28" s="345"/>
      <c r="F28" s="351"/>
      <c r="G28" s="357"/>
      <c r="H28" s="361"/>
      <c r="I28" s="365"/>
      <c r="J28" s="339"/>
      <c r="K28" s="345"/>
      <c r="L28" s="365"/>
      <c r="M28" s="110"/>
      <c r="N28" s="110"/>
      <c r="O28" s="373"/>
      <c r="P28" s="118"/>
      <c r="Q28" s="118"/>
      <c r="R28" s="118"/>
      <c r="S28" s="118"/>
      <c r="T28" s="118"/>
      <c r="U28" s="374"/>
      <c r="V28" s="374"/>
      <c r="W28" s="374"/>
      <c r="X28" s="374"/>
      <c r="Y28" s="374"/>
      <c r="Z28" s="374"/>
      <c r="AA28" s="374"/>
      <c r="AB28" s="374"/>
      <c r="AC28" s="374"/>
      <c r="AD28" s="374"/>
      <c r="AE28" s="374"/>
      <c r="AF28" s="374"/>
      <c r="AG28" s="374"/>
      <c r="AH28" s="374"/>
      <c r="AI28" s="374"/>
      <c r="AJ28" s="374"/>
      <c r="AK28" s="374"/>
      <c r="AL28" s="374"/>
      <c r="AM28" s="374"/>
      <c r="AN28" s="374"/>
      <c r="AO28" s="374"/>
    </row>
    <row r="29" spans="2:41" ht="18.95" customHeight="1">
      <c r="B29" s="330">
        <f t="shared" si="0"/>
        <v>45831</v>
      </c>
      <c r="C29" s="334">
        <f t="shared" si="1"/>
        <v>45831</v>
      </c>
      <c r="D29" s="339"/>
      <c r="E29" s="345"/>
      <c r="F29" s="351"/>
      <c r="G29" s="357"/>
      <c r="H29" s="345"/>
      <c r="I29" s="365"/>
      <c r="J29" s="339"/>
      <c r="K29" s="345"/>
      <c r="L29" s="365"/>
      <c r="M29" s="110"/>
      <c r="N29" s="110"/>
      <c r="O29" s="373"/>
      <c r="P29" s="118"/>
      <c r="Q29" s="118"/>
      <c r="R29" s="118"/>
      <c r="S29" s="118"/>
      <c r="T29" s="118"/>
      <c r="U29" s="374"/>
      <c r="V29" s="374"/>
      <c r="W29" s="374"/>
      <c r="X29" s="374"/>
      <c r="Y29" s="374"/>
      <c r="Z29" s="374"/>
      <c r="AA29" s="374"/>
      <c r="AB29" s="374"/>
      <c r="AC29" s="374"/>
      <c r="AD29" s="374"/>
      <c r="AE29" s="374"/>
      <c r="AF29" s="374"/>
      <c r="AG29" s="374"/>
      <c r="AH29" s="374"/>
      <c r="AI29" s="374"/>
      <c r="AJ29" s="374"/>
      <c r="AK29" s="374"/>
      <c r="AL29" s="374"/>
      <c r="AM29" s="374"/>
      <c r="AN29" s="374"/>
      <c r="AO29" s="374"/>
    </row>
    <row r="30" spans="2:41" ht="18.95" customHeight="1">
      <c r="B30" s="330">
        <f t="shared" si="0"/>
        <v>45832</v>
      </c>
      <c r="C30" s="334">
        <f t="shared" si="1"/>
        <v>45832</v>
      </c>
      <c r="D30" s="339"/>
      <c r="E30" s="345"/>
      <c r="F30" s="351"/>
      <c r="G30" s="357"/>
      <c r="H30" s="361"/>
      <c r="I30" s="365"/>
      <c r="J30" s="339"/>
      <c r="K30" s="345"/>
      <c r="L30" s="365"/>
      <c r="M30" s="110"/>
      <c r="N30" s="110"/>
      <c r="O30" s="122" t="s">
        <v>99</v>
      </c>
      <c r="P30" s="129"/>
      <c r="Q30" s="129"/>
      <c r="R30" s="129"/>
      <c r="S30" s="129"/>
      <c r="T30" s="136"/>
      <c r="U30" s="377" t="s">
        <v>96</v>
      </c>
      <c r="V30" s="385"/>
      <c r="W30" s="385"/>
      <c r="X30" s="385"/>
      <c r="Y30" s="385"/>
      <c r="Z30" s="385"/>
      <c r="AA30" s="385"/>
      <c r="AB30" s="385"/>
      <c r="AC30" s="385"/>
      <c r="AD30" s="385"/>
      <c r="AE30" s="385"/>
      <c r="AF30" s="385"/>
      <c r="AG30" s="385"/>
      <c r="AH30" s="385"/>
      <c r="AI30" s="385"/>
      <c r="AJ30" s="385"/>
      <c r="AK30" s="385"/>
      <c r="AL30" s="385"/>
      <c r="AM30" s="385"/>
      <c r="AN30" s="385"/>
      <c r="AO30" s="395"/>
    </row>
    <row r="31" spans="2:41" ht="18.95" customHeight="1">
      <c r="B31" s="330">
        <f t="shared" si="0"/>
        <v>45833</v>
      </c>
      <c r="C31" s="334">
        <f t="shared" si="1"/>
        <v>45833</v>
      </c>
      <c r="D31" s="339"/>
      <c r="E31" s="345"/>
      <c r="F31" s="351"/>
      <c r="G31" s="357"/>
      <c r="H31" s="345"/>
      <c r="I31" s="365"/>
      <c r="J31" s="339"/>
      <c r="K31" s="345"/>
      <c r="L31" s="365"/>
      <c r="M31" s="110"/>
      <c r="N31" s="110"/>
      <c r="O31" s="123"/>
      <c r="P31" s="113"/>
      <c r="Q31" s="113"/>
      <c r="R31" s="113"/>
      <c r="S31" s="113"/>
      <c r="T31" s="137"/>
      <c r="U31" s="378"/>
      <c r="V31" s="386"/>
      <c r="W31" s="386"/>
      <c r="X31" s="386"/>
      <c r="Y31" s="386"/>
      <c r="Z31" s="386"/>
      <c r="AA31" s="386"/>
      <c r="AB31" s="386"/>
      <c r="AC31" s="386"/>
      <c r="AD31" s="386"/>
      <c r="AE31" s="386"/>
      <c r="AF31" s="386"/>
      <c r="AG31" s="386"/>
      <c r="AH31" s="386"/>
      <c r="AI31" s="386"/>
      <c r="AJ31" s="386"/>
      <c r="AK31" s="386"/>
      <c r="AL31" s="386"/>
      <c r="AM31" s="386"/>
      <c r="AN31" s="386"/>
      <c r="AO31" s="396"/>
    </row>
    <row r="32" spans="2:41" ht="18.95" customHeight="1">
      <c r="B32" s="330">
        <f t="shared" si="0"/>
        <v>45834</v>
      </c>
      <c r="C32" s="334">
        <f t="shared" si="1"/>
        <v>45834</v>
      </c>
      <c r="D32" s="339"/>
      <c r="E32" s="345"/>
      <c r="F32" s="352"/>
      <c r="G32" s="357"/>
      <c r="H32" s="361"/>
      <c r="I32" s="366"/>
      <c r="J32" s="339"/>
      <c r="K32" s="345"/>
      <c r="L32" s="366"/>
      <c r="M32" s="110"/>
      <c r="N32" s="110"/>
      <c r="O32" s="123"/>
      <c r="P32" s="113"/>
      <c r="Q32" s="113"/>
      <c r="R32" s="113"/>
      <c r="S32" s="113"/>
      <c r="T32" s="137"/>
      <c r="U32" s="378"/>
      <c r="V32" s="386"/>
      <c r="W32" s="386"/>
      <c r="X32" s="386"/>
      <c r="Y32" s="386"/>
      <c r="Z32" s="386"/>
      <c r="AA32" s="386"/>
      <c r="AB32" s="386"/>
      <c r="AC32" s="386"/>
      <c r="AD32" s="386"/>
      <c r="AE32" s="386"/>
      <c r="AF32" s="386"/>
      <c r="AG32" s="386"/>
      <c r="AH32" s="386"/>
      <c r="AI32" s="386"/>
      <c r="AJ32" s="386"/>
      <c r="AK32" s="386"/>
      <c r="AL32" s="386"/>
      <c r="AM32" s="386"/>
      <c r="AN32" s="386"/>
      <c r="AO32" s="396"/>
    </row>
    <row r="33" spans="2:41" ht="18.95" customHeight="1">
      <c r="B33" s="330">
        <f t="shared" si="0"/>
        <v>45835</v>
      </c>
      <c r="C33" s="334">
        <f t="shared" si="1"/>
        <v>45835</v>
      </c>
      <c r="D33" s="339"/>
      <c r="E33" s="345"/>
      <c r="F33" s="353"/>
      <c r="G33" s="357"/>
      <c r="H33" s="361"/>
      <c r="I33" s="367"/>
      <c r="J33" s="339"/>
      <c r="K33" s="345"/>
      <c r="L33" s="367"/>
      <c r="M33" s="110"/>
      <c r="N33" s="110"/>
      <c r="O33" s="124"/>
      <c r="P33" s="130"/>
      <c r="Q33" s="130"/>
      <c r="R33" s="130"/>
      <c r="S33" s="130"/>
      <c r="T33" s="138"/>
      <c r="U33" s="379"/>
      <c r="V33" s="387"/>
      <c r="W33" s="387"/>
      <c r="X33" s="387"/>
      <c r="Y33" s="387"/>
      <c r="Z33" s="387"/>
      <c r="AA33" s="387"/>
      <c r="AB33" s="387"/>
      <c r="AC33" s="387"/>
      <c r="AD33" s="387"/>
      <c r="AE33" s="387"/>
      <c r="AF33" s="387"/>
      <c r="AG33" s="387"/>
      <c r="AH33" s="387"/>
      <c r="AI33" s="387"/>
      <c r="AJ33" s="387"/>
      <c r="AK33" s="387"/>
      <c r="AL33" s="387"/>
      <c r="AM33" s="387"/>
      <c r="AN33" s="387"/>
      <c r="AO33" s="397"/>
    </row>
    <row r="34" spans="2:41" ht="18.95" customHeight="1">
      <c r="B34" s="330">
        <f t="shared" si="0"/>
        <v>45836</v>
      </c>
      <c r="C34" s="334">
        <f t="shared" si="1"/>
        <v>45836</v>
      </c>
      <c r="D34" s="339"/>
      <c r="E34" s="345"/>
      <c r="F34" s="354"/>
      <c r="G34" s="357"/>
      <c r="H34" s="361"/>
      <c r="I34" s="370"/>
      <c r="J34" s="339"/>
      <c r="K34" s="361"/>
      <c r="L34" s="370"/>
      <c r="M34" s="110"/>
      <c r="N34" s="110"/>
      <c r="O34" s="122" t="s">
        <v>94</v>
      </c>
      <c r="P34" s="129"/>
      <c r="Q34" s="129"/>
      <c r="R34" s="129"/>
      <c r="S34" s="129"/>
      <c r="T34" s="136"/>
      <c r="U34" s="380" t="s">
        <v>34</v>
      </c>
      <c r="V34" s="388"/>
      <c r="W34" s="388"/>
      <c r="X34" s="388"/>
      <c r="Y34" s="388"/>
      <c r="Z34" s="388"/>
      <c r="AA34" s="388"/>
      <c r="AB34" s="388"/>
      <c r="AC34" s="388"/>
      <c r="AD34" s="388"/>
      <c r="AE34" s="388"/>
      <c r="AF34" s="388"/>
      <c r="AG34" s="388"/>
      <c r="AH34" s="388"/>
      <c r="AI34" s="388"/>
      <c r="AJ34" s="388"/>
      <c r="AK34" s="388"/>
      <c r="AL34" s="388"/>
      <c r="AM34" s="388"/>
      <c r="AN34" s="388"/>
      <c r="AO34" s="398"/>
    </row>
    <row r="35" spans="2:41" ht="18.95" customHeight="1">
      <c r="B35" s="330">
        <f t="shared" si="0"/>
        <v>45837</v>
      </c>
      <c r="C35" s="334">
        <f t="shared" si="1"/>
        <v>45837</v>
      </c>
      <c r="D35" s="339"/>
      <c r="E35" s="345"/>
      <c r="F35" s="351"/>
      <c r="G35" s="357"/>
      <c r="H35" s="345"/>
      <c r="I35" s="365"/>
      <c r="J35" s="339"/>
      <c r="K35" s="345"/>
      <c r="L35" s="365"/>
      <c r="M35" s="110"/>
      <c r="N35" s="110"/>
      <c r="O35" s="123"/>
      <c r="P35" s="113"/>
      <c r="Q35" s="113"/>
      <c r="R35" s="113"/>
      <c r="S35" s="113"/>
      <c r="T35" s="137"/>
      <c r="U35" s="381"/>
      <c r="V35" s="389"/>
      <c r="W35" s="389"/>
      <c r="X35" s="389"/>
      <c r="Y35" s="389"/>
      <c r="Z35" s="389"/>
      <c r="AA35" s="389"/>
      <c r="AB35" s="389"/>
      <c r="AC35" s="389"/>
      <c r="AD35" s="389"/>
      <c r="AE35" s="389"/>
      <c r="AF35" s="389"/>
      <c r="AG35" s="389"/>
      <c r="AH35" s="389"/>
      <c r="AI35" s="389"/>
      <c r="AJ35" s="389"/>
      <c r="AK35" s="389"/>
      <c r="AL35" s="389"/>
      <c r="AM35" s="389"/>
      <c r="AN35" s="389"/>
      <c r="AO35" s="399"/>
    </row>
    <row r="36" spans="2:41" ht="18.95" customHeight="1">
      <c r="B36" s="330">
        <f t="shared" si="0"/>
        <v>45838</v>
      </c>
      <c r="C36" s="334">
        <f t="shared" si="1"/>
        <v>45838</v>
      </c>
      <c r="D36" s="339"/>
      <c r="E36" s="345"/>
      <c r="F36" s="351"/>
      <c r="G36" s="357"/>
      <c r="H36" s="345"/>
      <c r="I36" s="365"/>
      <c r="J36" s="339"/>
      <c r="K36" s="345"/>
      <c r="L36" s="365"/>
      <c r="M36" s="110"/>
      <c r="N36" s="110"/>
      <c r="O36" s="123"/>
      <c r="P36" s="113"/>
      <c r="Q36" s="113"/>
      <c r="R36" s="113"/>
      <c r="S36" s="113"/>
      <c r="T36" s="137"/>
      <c r="U36" s="381"/>
      <c r="V36" s="389"/>
      <c r="W36" s="389"/>
      <c r="X36" s="389"/>
      <c r="Y36" s="389"/>
      <c r="Z36" s="389"/>
      <c r="AA36" s="389"/>
      <c r="AB36" s="389"/>
      <c r="AC36" s="389"/>
      <c r="AD36" s="389"/>
      <c r="AE36" s="389"/>
      <c r="AF36" s="389"/>
      <c r="AG36" s="389"/>
      <c r="AH36" s="389"/>
      <c r="AI36" s="389"/>
      <c r="AJ36" s="389"/>
      <c r="AK36" s="389"/>
      <c r="AL36" s="389"/>
      <c r="AM36" s="389"/>
      <c r="AN36" s="389"/>
      <c r="AO36" s="399"/>
    </row>
    <row r="37" spans="2:41" ht="18.95" customHeight="1">
      <c r="B37" s="34"/>
      <c r="C37" s="335" t="str">
        <f>IF(B37="","",TEXT(B37,"aaa"))</f>
        <v/>
      </c>
      <c r="D37" s="340"/>
      <c r="E37" s="346"/>
      <c r="F37" s="352"/>
      <c r="G37" s="358"/>
      <c r="H37" s="362"/>
      <c r="I37" s="371"/>
      <c r="J37" s="340"/>
      <c r="K37" s="346"/>
      <c r="L37" s="371"/>
      <c r="M37" s="110"/>
      <c r="N37" s="110"/>
      <c r="O37" s="124"/>
      <c r="P37" s="130"/>
      <c r="Q37" s="130"/>
      <c r="R37" s="130"/>
      <c r="S37" s="130"/>
      <c r="T37" s="138"/>
      <c r="U37" s="382"/>
      <c r="V37" s="390"/>
      <c r="W37" s="390"/>
      <c r="X37" s="390"/>
      <c r="Y37" s="390"/>
      <c r="Z37" s="390"/>
      <c r="AA37" s="390"/>
      <c r="AB37" s="390"/>
      <c r="AC37" s="390"/>
      <c r="AD37" s="390"/>
      <c r="AE37" s="390"/>
      <c r="AF37" s="390"/>
      <c r="AG37" s="390"/>
      <c r="AH37" s="390"/>
      <c r="AI37" s="390"/>
      <c r="AJ37" s="390"/>
      <c r="AK37" s="390"/>
      <c r="AL37" s="390"/>
      <c r="AM37" s="390"/>
      <c r="AN37" s="390"/>
      <c r="AO37" s="400"/>
    </row>
    <row r="38" spans="2:41" ht="18.95" customHeight="1">
      <c r="B38" s="331" t="s">
        <v>45</v>
      </c>
      <c r="C38" s="48"/>
      <c r="D38" s="341">
        <f>SUM(D7:D37)</f>
        <v>0</v>
      </c>
      <c r="E38" s="347">
        <f>SUM(E7:E37)</f>
        <v>0</v>
      </c>
      <c r="F38" s="355"/>
      <c r="G38" s="359">
        <f>SUM(G7:G37)</f>
        <v>0</v>
      </c>
      <c r="H38" s="363">
        <f>SUM(H7:H37)</f>
        <v>0</v>
      </c>
      <c r="I38" s="372"/>
      <c r="J38" s="341">
        <f>SUM(J7:J37)</f>
        <v>0</v>
      </c>
      <c r="K38" s="363">
        <f>SUM(K7:K37)</f>
        <v>0</v>
      </c>
      <c r="L38" s="372"/>
      <c r="M38" s="110"/>
      <c r="N38" s="110"/>
    </row>
    <row r="39" spans="2:41" s="25" customFormat="1" ht="18.75" customHeight="1">
      <c r="B39" s="36"/>
      <c r="C39" s="36"/>
      <c r="D39" s="60"/>
      <c r="E39" s="60"/>
      <c r="F39" s="78"/>
      <c r="G39" s="60"/>
      <c r="H39" s="60"/>
      <c r="I39" s="60"/>
      <c r="J39" s="60"/>
      <c r="K39" s="60"/>
      <c r="L39" s="60"/>
    </row>
    <row r="40" spans="2:41" ht="50.25" customHeight="1">
      <c r="B40" s="331" t="s">
        <v>46</v>
      </c>
      <c r="C40" s="48"/>
      <c r="D40" s="342"/>
      <c r="E40" s="348"/>
      <c r="F40" s="348"/>
      <c r="G40" s="348"/>
      <c r="H40" s="348"/>
      <c r="I40" s="342"/>
      <c r="J40" s="348"/>
      <c r="K40" s="348"/>
      <c r="L40" s="342"/>
      <c r="N40" s="110"/>
    </row>
    <row r="41" spans="2:41">
      <c r="N41" s="110"/>
    </row>
    <row r="42" spans="2:41">
      <c r="D42" s="23" t="s">
        <v>40</v>
      </c>
    </row>
  </sheetData>
  <mergeCells count="34">
    <mergeCell ref="O1:AN1"/>
    <mergeCell ref="O3:AN3"/>
    <mergeCell ref="D5:F5"/>
    <mergeCell ref="G5:I5"/>
    <mergeCell ref="J5:L5"/>
    <mergeCell ref="AC9:AN9"/>
    <mergeCell ref="AC10:AN10"/>
    <mergeCell ref="O14:T14"/>
    <mergeCell ref="U14:AO14"/>
    <mergeCell ref="P17:T17"/>
    <mergeCell ref="U17:AA17"/>
    <mergeCell ref="AB17:AH17"/>
    <mergeCell ref="AI17:AO17"/>
    <mergeCell ref="D40:L40"/>
    <mergeCell ref="B5:B6"/>
    <mergeCell ref="O15:T16"/>
    <mergeCell ref="U15:AO16"/>
    <mergeCell ref="P18:T21"/>
    <mergeCell ref="U18:AA21"/>
    <mergeCell ref="AB18:AH21"/>
    <mergeCell ref="AI18:AO21"/>
    <mergeCell ref="P22:T25"/>
    <mergeCell ref="U22:AA25"/>
    <mergeCell ref="AB22:AH25"/>
    <mergeCell ref="AI22:AO25"/>
    <mergeCell ref="P26:T29"/>
    <mergeCell ref="U26:AA29"/>
    <mergeCell ref="AB26:AH29"/>
    <mergeCell ref="AI26:AO29"/>
    <mergeCell ref="O30:T33"/>
    <mergeCell ref="U30:AO33"/>
    <mergeCell ref="O34:T37"/>
    <mergeCell ref="U34:AO37"/>
    <mergeCell ref="O17:O29"/>
  </mergeCells>
  <phoneticPr fontId="2" type="Hiragana"/>
  <conditionalFormatting sqref="I7:I37">
    <cfRule type="expression" dxfId="2" priority="1">
      <formula>$D$3=$D$42</formula>
    </cfRule>
  </conditionalFormatting>
  <conditionalFormatting sqref="L7:L37">
    <cfRule type="expression" dxfId="1" priority="2">
      <formula>$D$3=$D$42</formula>
    </cfRule>
  </conditionalFormatting>
  <conditionalFormatting sqref="D7:H37 J7:K37 U15 D40">
    <cfRule type="expression" dxfId="0" priority="8">
      <formula>$D$3=$D$42</formula>
    </cfRule>
  </conditionalFormatting>
  <dataValidations count="1">
    <dataValidation type="list" allowBlank="1" showDropDown="0" showInputMessage="1" showErrorMessage="1" sqref="D3">
      <formula1>$D$42:$D$43</formula1>
    </dataValidation>
  </dataValidations>
  <pageMargins left="0.7" right="0.7" top="0.75" bottom="0.75" header="0.3" footer="0.3"/>
  <pageSetup paperSize="9" scale="67" fitToWidth="1" fitToHeight="1" orientation="landscape" usePrinterDefaults="1" r:id="rId1"/>
  <rowBreaks count="1" manualBreakCount="1">
    <brk id="6" max="12" man="1"/>
  </rowBreaks>
  <colBreaks count="1" manualBreakCount="1">
    <brk id="4" max="40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AW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M7" sqref="M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49" ht="25.5" customHeight="1">
      <c r="C1" s="27">
        <f>事業者!$B$4</f>
        <v>2025</v>
      </c>
      <c r="D1" s="38"/>
      <c r="E1" s="52">
        <v>4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110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  <c r="AQ1" s="115"/>
      <c r="AR1" s="115"/>
      <c r="AS1" s="115"/>
      <c r="AT1" s="115"/>
      <c r="AU1" s="115"/>
      <c r="AV1" s="115"/>
      <c r="AW1" s="110"/>
    </row>
    <row r="2" spans="2:49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49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10"/>
    </row>
    <row r="4" spans="2:49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49" ht="18.95" customHeight="1">
      <c r="C5" s="30" t="s">
        <v>29</v>
      </c>
      <c r="D5" s="42" t="s">
        <v>64</v>
      </c>
      <c r="E5" s="54" t="s">
        <v>88</v>
      </c>
      <c r="F5" s="65"/>
      <c r="G5" s="65"/>
      <c r="H5" s="79"/>
      <c r="I5" s="54" t="s">
        <v>82</v>
      </c>
      <c r="J5" s="65"/>
      <c r="K5" s="65"/>
      <c r="L5" s="79"/>
      <c r="M5" s="54" t="s">
        <v>151</v>
      </c>
      <c r="N5" s="65"/>
      <c r="O5" s="65"/>
      <c r="P5" s="79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49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49" ht="18.95" customHeight="1">
      <c r="B7" s="26">
        <f t="shared" ref="B7:B37" si="0">DATE($C$1,$E$1,C7)</f>
        <v>45748</v>
      </c>
      <c r="C7" s="32">
        <v>1</v>
      </c>
      <c r="D7" s="44" t="str">
        <f t="shared" ref="D7:D36" si="1">TEXT(B7,"aaa")</f>
        <v>火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49" ht="18.95" customHeight="1">
      <c r="B8" s="26">
        <f t="shared" si="0"/>
        <v>45749</v>
      </c>
      <c r="C8" s="33">
        <v>2</v>
      </c>
      <c r="D8" s="45" t="str">
        <f t="shared" si="1"/>
        <v>水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49" ht="18.95" customHeight="1">
      <c r="B9" s="26">
        <f t="shared" si="0"/>
        <v>45750</v>
      </c>
      <c r="C9" s="33">
        <v>3</v>
      </c>
      <c r="D9" s="46" t="str">
        <f t="shared" si="1"/>
        <v>木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49" ht="18.95" customHeight="1">
      <c r="B10" s="26">
        <f t="shared" si="0"/>
        <v>45751</v>
      </c>
      <c r="C10" s="33">
        <v>4</v>
      </c>
      <c r="D10" s="46" t="str">
        <f t="shared" si="1"/>
        <v>金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49" ht="18.95" customHeight="1">
      <c r="B11" s="26">
        <f t="shared" si="0"/>
        <v>45752</v>
      </c>
      <c r="C11" s="33">
        <v>5</v>
      </c>
      <c r="D11" s="46" t="str">
        <f t="shared" si="1"/>
        <v>土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49" ht="18.95" customHeight="1">
      <c r="B12" s="26">
        <f t="shared" si="0"/>
        <v>45753</v>
      </c>
      <c r="C12" s="33">
        <v>6</v>
      </c>
      <c r="D12" s="46" t="str">
        <f t="shared" si="1"/>
        <v>日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67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49" ht="18.95" customHeight="1">
      <c r="B13" s="26">
        <f t="shared" si="0"/>
        <v>45754</v>
      </c>
      <c r="C13" s="33">
        <v>7</v>
      </c>
      <c r="D13" s="46" t="str">
        <f t="shared" si="1"/>
        <v>月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49" ht="18.95" customHeight="1">
      <c r="B14" s="26">
        <f t="shared" si="0"/>
        <v>45755</v>
      </c>
      <c r="C14" s="33">
        <v>8</v>
      </c>
      <c r="D14" s="46" t="str">
        <f t="shared" si="1"/>
        <v>火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4 月分)</v>
      </c>
      <c r="AW14" s="110"/>
    </row>
    <row r="15" spans="2:49" ht="18.95" customHeight="1">
      <c r="B15" s="26">
        <f t="shared" si="0"/>
        <v>45756</v>
      </c>
      <c r="C15" s="33">
        <v>9</v>
      </c>
      <c r="D15" s="46" t="str">
        <f t="shared" si="1"/>
        <v>水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49" ht="18.95" customHeight="1">
      <c r="B16" s="26">
        <f t="shared" si="0"/>
        <v>45757</v>
      </c>
      <c r="C16" s="33">
        <v>10</v>
      </c>
      <c r="D16" s="46" t="str">
        <f t="shared" si="1"/>
        <v>木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45758</v>
      </c>
      <c r="C17" s="33">
        <v>11</v>
      </c>
      <c r="D17" s="46" t="str">
        <f t="shared" si="1"/>
        <v>金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45759</v>
      </c>
      <c r="C18" s="33">
        <v>12</v>
      </c>
      <c r="D18" s="46" t="str">
        <f t="shared" si="1"/>
        <v>土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45760</v>
      </c>
      <c r="C19" s="33">
        <v>13</v>
      </c>
      <c r="D19" s="46" t="str">
        <f t="shared" si="1"/>
        <v>日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45761</v>
      </c>
      <c r="C20" s="33">
        <v>14</v>
      </c>
      <c r="D20" s="46" t="str">
        <f t="shared" si="1"/>
        <v>月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45762</v>
      </c>
      <c r="C21" s="33">
        <v>15</v>
      </c>
      <c r="D21" s="46" t="str">
        <f t="shared" si="1"/>
        <v>火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45763</v>
      </c>
      <c r="C22" s="33">
        <v>16</v>
      </c>
      <c r="D22" s="46" t="str">
        <f t="shared" si="1"/>
        <v>水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45764</v>
      </c>
      <c r="C23" s="33">
        <v>17</v>
      </c>
      <c r="D23" s="46" t="str">
        <f t="shared" si="1"/>
        <v>木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45765</v>
      </c>
      <c r="C24" s="33">
        <v>18</v>
      </c>
      <c r="D24" s="46" t="str">
        <f t="shared" si="1"/>
        <v>金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45766</v>
      </c>
      <c r="C25" s="33">
        <v>19</v>
      </c>
      <c r="D25" s="46" t="str">
        <f t="shared" si="1"/>
        <v>土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45767</v>
      </c>
      <c r="C26" s="33">
        <v>20</v>
      </c>
      <c r="D26" s="46" t="str">
        <f t="shared" si="1"/>
        <v>日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45768</v>
      </c>
      <c r="C27" s="33">
        <v>21</v>
      </c>
      <c r="D27" s="46" t="str">
        <f t="shared" si="1"/>
        <v>月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45769</v>
      </c>
      <c r="C28" s="33">
        <v>22</v>
      </c>
      <c r="D28" s="46" t="str">
        <f t="shared" si="1"/>
        <v>火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45770</v>
      </c>
      <c r="C29" s="33">
        <v>23</v>
      </c>
      <c r="D29" s="46" t="str">
        <f t="shared" si="1"/>
        <v>水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45771</v>
      </c>
      <c r="C30" s="33">
        <v>24</v>
      </c>
      <c r="D30" s="46" t="str">
        <f t="shared" si="1"/>
        <v>木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45772</v>
      </c>
      <c r="C31" s="33">
        <v>25</v>
      </c>
      <c r="D31" s="46" t="str">
        <f t="shared" si="1"/>
        <v>金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45773</v>
      </c>
      <c r="C32" s="33">
        <v>26</v>
      </c>
      <c r="D32" s="46" t="str">
        <f t="shared" si="1"/>
        <v>土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45774</v>
      </c>
      <c r="C33" s="33">
        <v>27</v>
      </c>
      <c r="D33" s="46" t="str">
        <f t="shared" si="1"/>
        <v>日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45775</v>
      </c>
      <c r="C34" s="33">
        <v>28</v>
      </c>
      <c r="D34" s="46" t="str">
        <f t="shared" si="1"/>
        <v>月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45776</v>
      </c>
      <c r="C35" s="33">
        <v>29</v>
      </c>
      <c r="D35" s="46" t="str">
        <f t="shared" si="1"/>
        <v>火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45777</v>
      </c>
      <c r="C36" s="33">
        <v>30</v>
      </c>
      <c r="D36" s="46" t="str">
        <f t="shared" si="1"/>
        <v>水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45747</v>
      </c>
      <c r="C37" s="34"/>
      <c r="D37" s="47"/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X1:AV1"/>
    <mergeCell ref="C3:D3"/>
    <mergeCell ref="W3:AU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74" priority="4">
      <formula>$E$3=$E$44</formula>
    </cfRule>
  </conditionalFormatting>
  <conditionalFormatting sqref="K37:L37">
    <cfRule type="expression" dxfId="73" priority="10">
      <formula>$E$3=$E$44</formula>
    </cfRule>
  </conditionalFormatting>
  <conditionalFormatting sqref="O37:P37 U37">
    <cfRule type="expression" dxfId="72" priority="11">
      <formula>$E$3=$E$44</formula>
    </cfRule>
  </conditionalFormatting>
  <conditionalFormatting sqref="D7:D36">
    <cfRule type="cellIs" dxfId="71" priority="3" operator="equal">
      <formula>"日"</formula>
    </cfRule>
  </conditionalFormatting>
  <conditionalFormatting sqref="S7:T36 Q7:R37">
    <cfRule type="expression" dxfId="70" priority="1">
      <formula>$E$3=$E$44</formula>
    </cfRule>
  </conditionalFormatting>
  <conditionalFormatting sqref="S37:T37">
    <cfRule type="expression" dxfId="69" priority="2">
      <formula>$E$3=$E$44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5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45778</v>
      </c>
      <c r="C7" s="32">
        <v>1</v>
      </c>
      <c r="D7" s="44" t="str">
        <f t="shared" ref="D7:D37" si="1">TEXT(B7,"aaa")</f>
        <v>木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45779</v>
      </c>
      <c r="C8" s="33">
        <v>2</v>
      </c>
      <c r="D8" s="45" t="str">
        <f t="shared" si="1"/>
        <v>金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45780</v>
      </c>
      <c r="C9" s="33">
        <v>3</v>
      </c>
      <c r="D9" s="46" t="str">
        <f t="shared" si="1"/>
        <v>土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45781</v>
      </c>
      <c r="C10" s="33">
        <v>4</v>
      </c>
      <c r="D10" s="46" t="str">
        <f t="shared" si="1"/>
        <v>日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45782</v>
      </c>
      <c r="C11" s="33">
        <v>5</v>
      </c>
      <c r="D11" s="46" t="str">
        <f t="shared" si="1"/>
        <v>月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45783</v>
      </c>
      <c r="C12" s="33">
        <v>6</v>
      </c>
      <c r="D12" s="46" t="str">
        <f t="shared" si="1"/>
        <v>火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45784</v>
      </c>
      <c r="C13" s="33">
        <v>7</v>
      </c>
      <c r="D13" s="46" t="str">
        <f t="shared" si="1"/>
        <v>水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45785</v>
      </c>
      <c r="C14" s="33">
        <v>8</v>
      </c>
      <c r="D14" s="46" t="str">
        <f t="shared" si="1"/>
        <v>木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5 月分)</v>
      </c>
      <c r="AW14" s="110"/>
    </row>
    <row r="15" spans="2:72" ht="18.95" customHeight="1">
      <c r="B15" s="26">
        <f t="shared" si="0"/>
        <v>45786</v>
      </c>
      <c r="C15" s="33">
        <v>9</v>
      </c>
      <c r="D15" s="46" t="str">
        <f t="shared" si="1"/>
        <v>金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45787</v>
      </c>
      <c r="C16" s="33">
        <v>10</v>
      </c>
      <c r="D16" s="46" t="str">
        <f t="shared" si="1"/>
        <v>土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45788</v>
      </c>
      <c r="C17" s="33">
        <v>11</v>
      </c>
      <c r="D17" s="46" t="str">
        <f t="shared" si="1"/>
        <v>日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45789</v>
      </c>
      <c r="C18" s="33">
        <v>12</v>
      </c>
      <c r="D18" s="46" t="str">
        <f t="shared" si="1"/>
        <v>月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45790</v>
      </c>
      <c r="C19" s="33">
        <v>13</v>
      </c>
      <c r="D19" s="46" t="str">
        <f t="shared" si="1"/>
        <v>火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45791</v>
      </c>
      <c r="C20" s="33">
        <v>14</v>
      </c>
      <c r="D20" s="46" t="str">
        <f t="shared" si="1"/>
        <v>水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45792</v>
      </c>
      <c r="C21" s="33">
        <v>15</v>
      </c>
      <c r="D21" s="46" t="str">
        <f t="shared" si="1"/>
        <v>木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45793</v>
      </c>
      <c r="C22" s="33">
        <v>16</v>
      </c>
      <c r="D22" s="46" t="str">
        <f t="shared" si="1"/>
        <v>金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45794</v>
      </c>
      <c r="C23" s="33">
        <v>17</v>
      </c>
      <c r="D23" s="46" t="str">
        <f t="shared" si="1"/>
        <v>土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45795</v>
      </c>
      <c r="C24" s="33">
        <v>18</v>
      </c>
      <c r="D24" s="46" t="str">
        <f t="shared" si="1"/>
        <v>日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45796</v>
      </c>
      <c r="C25" s="33">
        <v>19</v>
      </c>
      <c r="D25" s="46" t="str">
        <f t="shared" si="1"/>
        <v>月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45797</v>
      </c>
      <c r="C26" s="33">
        <v>20</v>
      </c>
      <c r="D26" s="46" t="str">
        <f t="shared" si="1"/>
        <v>火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45798</v>
      </c>
      <c r="C27" s="33">
        <v>21</v>
      </c>
      <c r="D27" s="46" t="str">
        <f t="shared" si="1"/>
        <v>水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45799</v>
      </c>
      <c r="C28" s="33">
        <v>22</v>
      </c>
      <c r="D28" s="46" t="str">
        <f t="shared" si="1"/>
        <v>木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45800</v>
      </c>
      <c r="C29" s="33">
        <v>23</v>
      </c>
      <c r="D29" s="46" t="str">
        <f t="shared" si="1"/>
        <v>金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45801</v>
      </c>
      <c r="C30" s="33">
        <v>24</v>
      </c>
      <c r="D30" s="46" t="str">
        <f t="shared" si="1"/>
        <v>土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45802</v>
      </c>
      <c r="C31" s="33">
        <v>25</v>
      </c>
      <c r="D31" s="46" t="str">
        <f t="shared" si="1"/>
        <v>日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45803</v>
      </c>
      <c r="C32" s="33">
        <v>26</v>
      </c>
      <c r="D32" s="46" t="str">
        <f t="shared" si="1"/>
        <v>月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45804</v>
      </c>
      <c r="C33" s="33">
        <v>27</v>
      </c>
      <c r="D33" s="46" t="str">
        <f t="shared" si="1"/>
        <v>火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>
        <v>0</v>
      </c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45805</v>
      </c>
      <c r="C34" s="33">
        <v>28</v>
      </c>
      <c r="D34" s="46" t="str">
        <f t="shared" si="1"/>
        <v>水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45806</v>
      </c>
      <c r="C35" s="33">
        <v>29</v>
      </c>
      <c r="D35" s="46" t="str">
        <f t="shared" si="1"/>
        <v>木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45807</v>
      </c>
      <c r="C36" s="33">
        <v>30</v>
      </c>
      <c r="D36" s="46" t="str">
        <f t="shared" si="1"/>
        <v>金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45808</v>
      </c>
      <c r="C37" s="33">
        <v>31</v>
      </c>
      <c r="D37" s="46" t="str">
        <f t="shared" si="1"/>
        <v>土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68" priority="4">
      <formula>$E$3=$E$44</formula>
    </cfRule>
  </conditionalFormatting>
  <conditionalFormatting sqref="K37:L37">
    <cfRule type="expression" dxfId="67" priority="5">
      <formula>$E$3=$E$44</formula>
    </cfRule>
  </conditionalFormatting>
  <conditionalFormatting sqref="O37:P37 U37">
    <cfRule type="expression" dxfId="66" priority="6">
      <formula>$E$3=$E$44</formula>
    </cfRule>
  </conditionalFormatting>
  <conditionalFormatting sqref="D7:D37">
    <cfRule type="cellIs" dxfId="65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A32D6E32-EF46-4C5B-9B34-D797EFF5D92F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D789BA13-9601-40DA-9091-1777A642C1FD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6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45809</v>
      </c>
      <c r="C7" s="32">
        <v>1</v>
      </c>
      <c r="D7" s="44" t="str">
        <f t="shared" ref="D7:D36" si="1">TEXT(B7,"aaa")</f>
        <v>日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45810</v>
      </c>
      <c r="C8" s="33">
        <v>2</v>
      </c>
      <c r="D8" s="45" t="str">
        <f t="shared" si="1"/>
        <v>月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45811</v>
      </c>
      <c r="C9" s="33">
        <v>3</v>
      </c>
      <c r="D9" s="46" t="str">
        <f t="shared" si="1"/>
        <v>火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45812</v>
      </c>
      <c r="C10" s="33">
        <v>4</v>
      </c>
      <c r="D10" s="46" t="str">
        <f t="shared" si="1"/>
        <v>水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45813</v>
      </c>
      <c r="C11" s="33">
        <v>5</v>
      </c>
      <c r="D11" s="46" t="str">
        <f t="shared" si="1"/>
        <v>木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45814</v>
      </c>
      <c r="C12" s="33">
        <v>6</v>
      </c>
      <c r="D12" s="46" t="str">
        <f t="shared" si="1"/>
        <v>金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45815</v>
      </c>
      <c r="C13" s="33">
        <v>7</v>
      </c>
      <c r="D13" s="46" t="str">
        <f t="shared" si="1"/>
        <v>土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45816</v>
      </c>
      <c r="C14" s="33">
        <v>8</v>
      </c>
      <c r="D14" s="46" t="str">
        <f t="shared" si="1"/>
        <v>日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6 月分)</v>
      </c>
      <c r="AW14" s="110"/>
    </row>
    <row r="15" spans="2:72" ht="18.95" customHeight="1">
      <c r="B15" s="26">
        <f t="shared" si="0"/>
        <v>45817</v>
      </c>
      <c r="C15" s="33">
        <v>9</v>
      </c>
      <c r="D15" s="46" t="str">
        <f t="shared" si="1"/>
        <v>月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45818</v>
      </c>
      <c r="C16" s="33">
        <v>10</v>
      </c>
      <c r="D16" s="46" t="str">
        <f t="shared" si="1"/>
        <v>火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45819</v>
      </c>
      <c r="C17" s="33">
        <v>11</v>
      </c>
      <c r="D17" s="46" t="str">
        <f t="shared" si="1"/>
        <v>水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45820</v>
      </c>
      <c r="C18" s="33">
        <v>12</v>
      </c>
      <c r="D18" s="46" t="str">
        <f t="shared" si="1"/>
        <v>木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45821</v>
      </c>
      <c r="C19" s="33">
        <v>13</v>
      </c>
      <c r="D19" s="46" t="str">
        <f t="shared" si="1"/>
        <v>金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45822</v>
      </c>
      <c r="C20" s="33">
        <v>14</v>
      </c>
      <c r="D20" s="46" t="str">
        <f t="shared" si="1"/>
        <v>土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45823</v>
      </c>
      <c r="C21" s="33">
        <v>15</v>
      </c>
      <c r="D21" s="46" t="str">
        <f t="shared" si="1"/>
        <v>日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45824</v>
      </c>
      <c r="C22" s="33">
        <v>16</v>
      </c>
      <c r="D22" s="46" t="str">
        <f t="shared" si="1"/>
        <v>月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45825</v>
      </c>
      <c r="C23" s="33">
        <v>17</v>
      </c>
      <c r="D23" s="46" t="str">
        <f t="shared" si="1"/>
        <v>火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45826</v>
      </c>
      <c r="C24" s="33">
        <v>18</v>
      </c>
      <c r="D24" s="46" t="str">
        <f t="shared" si="1"/>
        <v>水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45827</v>
      </c>
      <c r="C25" s="33">
        <v>19</v>
      </c>
      <c r="D25" s="46" t="str">
        <f t="shared" si="1"/>
        <v>木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45828</v>
      </c>
      <c r="C26" s="33">
        <v>20</v>
      </c>
      <c r="D26" s="46" t="str">
        <f t="shared" si="1"/>
        <v>金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45829</v>
      </c>
      <c r="C27" s="33">
        <v>21</v>
      </c>
      <c r="D27" s="46" t="str">
        <f t="shared" si="1"/>
        <v>土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45830</v>
      </c>
      <c r="C28" s="33">
        <v>22</v>
      </c>
      <c r="D28" s="46" t="str">
        <f t="shared" si="1"/>
        <v>日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45831</v>
      </c>
      <c r="C29" s="33">
        <v>23</v>
      </c>
      <c r="D29" s="46" t="str">
        <f t="shared" si="1"/>
        <v>月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45832</v>
      </c>
      <c r="C30" s="33">
        <v>24</v>
      </c>
      <c r="D30" s="46" t="str">
        <f t="shared" si="1"/>
        <v>火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45833</v>
      </c>
      <c r="C31" s="33">
        <v>25</v>
      </c>
      <c r="D31" s="46" t="str">
        <f t="shared" si="1"/>
        <v>水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45834</v>
      </c>
      <c r="C32" s="33">
        <v>26</v>
      </c>
      <c r="D32" s="46" t="str">
        <f t="shared" si="1"/>
        <v>木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45835</v>
      </c>
      <c r="C33" s="33">
        <v>27</v>
      </c>
      <c r="D33" s="46" t="str">
        <f t="shared" si="1"/>
        <v>金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45836</v>
      </c>
      <c r="C34" s="33">
        <v>28</v>
      </c>
      <c r="D34" s="46" t="str">
        <f t="shared" si="1"/>
        <v>土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45837</v>
      </c>
      <c r="C35" s="33">
        <v>29</v>
      </c>
      <c r="D35" s="46" t="str">
        <f t="shared" si="1"/>
        <v>日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45838</v>
      </c>
      <c r="C36" s="33">
        <v>30</v>
      </c>
      <c r="D36" s="46" t="str">
        <f t="shared" si="1"/>
        <v>月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45808</v>
      </c>
      <c r="C37" s="34"/>
      <c r="D37" s="47"/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62" priority="4">
      <formula>$E$3=$E$44</formula>
    </cfRule>
  </conditionalFormatting>
  <conditionalFormatting sqref="K37:L37">
    <cfRule type="expression" dxfId="61" priority="5">
      <formula>$E$3=$E$44</formula>
    </cfRule>
  </conditionalFormatting>
  <conditionalFormatting sqref="O37:P37 U37">
    <cfRule type="expression" dxfId="60" priority="6">
      <formula>$E$3=$E$44</formula>
    </cfRule>
  </conditionalFormatting>
  <conditionalFormatting sqref="D7:D36">
    <cfRule type="cellIs" dxfId="59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0B9E46E1-711B-48BE-B65E-AE393B2D3FE0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D7280386-563C-45AF-B637-0EBDF6F9C129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7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45839</v>
      </c>
      <c r="C7" s="32">
        <v>1</v>
      </c>
      <c r="D7" s="44" t="str">
        <f t="shared" ref="D7:D37" si="1">TEXT(B7,"aaa")</f>
        <v>火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45840</v>
      </c>
      <c r="C8" s="33">
        <v>2</v>
      </c>
      <c r="D8" s="45" t="str">
        <f t="shared" si="1"/>
        <v>水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45841</v>
      </c>
      <c r="C9" s="33">
        <v>3</v>
      </c>
      <c r="D9" s="46" t="str">
        <f t="shared" si="1"/>
        <v>木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45842</v>
      </c>
      <c r="C10" s="33">
        <v>4</v>
      </c>
      <c r="D10" s="46" t="str">
        <f t="shared" si="1"/>
        <v>金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45843</v>
      </c>
      <c r="C11" s="33">
        <v>5</v>
      </c>
      <c r="D11" s="46" t="str">
        <f t="shared" si="1"/>
        <v>土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45844</v>
      </c>
      <c r="C12" s="33">
        <v>6</v>
      </c>
      <c r="D12" s="46" t="str">
        <f t="shared" si="1"/>
        <v>日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45845</v>
      </c>
      <c r="C13" s="33">
        <v>7</v>
      </c>
      <c r="D13" s="46" t="str">
        <f t="shared" si="1"/>
        <v>月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45846</v>
      </c>
      <c r="C14" s="33">
        <v>8</v>
      </c>
      <c r="D14" s="46" t="str">
        <f t="shared" si="1"/>
        <v>火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7 月分)</v>
      </c>
      <c r="AW14" s="110"/>
    </row>
    <row r="15" spans="2:72" ht="18.95" customHeight="1">
      <c r="B15" s="26">
        <f t="shared" si="0"/>
        <v>45847</v>
      </c>
      <c r="C15" s="33">
        <v>9</v>
      </c>
      <c r="D15" s="46" t="str">
        <f t="shared" si="1"/>
        <v>水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45848</v>
      </c>
      <c r="C16" s="33">
        <v>10</v>
      </c>
      <c r="D16" s="46" t="str">
        <f t="shared" si="1"/>
        <v>木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45849</v>
      </c>
      <c r="C17" s="33">
        <v>11</v>
      </c>
      <c r="D17" s="46" t="str">
        <f t="shared" si="1"/>
        <v>金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45850</v>
      </c>
      <c r="C18" s="33">
        <v>12</v>
      </c>
      <c r="D18" s="46" t="str">
        <f t="shared" si="1"/>
        <v>土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45851</v>
      </c>
      <c r="C19" s="33">
        <v>13</v>
      </c>
      <c r="D19" s="46" t="str">
        <f t="shared" si="1"/>
        <v>日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45852</v>
      </c>
      <c r="C20" s="33">
        <v>14</v>
      </c>
      <c r="D20" s="46" t="str">
        <f t="shared" si="1"/>
        <v>月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45853</v>
      </c>
      <c r="C21" s="33">
        <v>15</v>
      </c>
      <c r="D21" s="46" t="str">
        <f t="shared" si="1"/>
        <v>火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45854</v>
      </c>
      <c r="C22" s="33">
        <v>16</v>
      </c>
      <c r="D22" s="46" t="str">
        <f t="shared" si="1"/>
        <v>水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45855</v>
      </c>
      <c r="C23" s="33">
        <v>17</v>
      </c>
      <c r="D23" s="46" t="str">
        <f t="shared" si="1"/>
        <v>木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45856</v>
      </c>
      <c r="C24" s="33">
        <v>18</v>
      </c>
      <c r="D24" s="46" t="str">
        <f t="shared" si="1"/>
        <v>金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45857</v>
      </c>
      <c r="C25" s="33">
        <v>19</v>
      </c>
      <c r="D25" s="46" t="str">
        <f t="shared" si="1"/>
        <v>土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45858</v>
      </c>
      <c r="C26" s="33">
        <v>20</v>
      </c>
      <c r="D26" s="46" t="str">
        <f t="shared" si="1"/>
        <v>日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45859</v>
      </c>
      <c r="C27" s="33">
        <v>21</v>
      </c>
      <c r="D27" s="46" t="str">
        <f t="shared" si="1"/>
        <v>月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45860</v>
      </c>
      <c r="C28" s="33">
        <v>22</v>
      </c>
      <c r="D28" s="46" t="str">
        <f t="shared" si="1"/>
        <v>火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45861</v>
      </c>
      <c r="C29" s="33">
        <v>23</v>
      </c>
      <c r="D29" s="46" t="str">
        <f t="shared" si="1"/>
        <v>水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45862</v>
      </c>
      <c r="C30" s="33">
        <v>24</v>
      </c>
      <c r="D30" s="46" t="str">
        <f t="shared" si="1"/>
        <v>木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45863</v>
      </c>
      <c r="C31" s="33">
        <v>25</v>
      </c>
      <c r="D31" s="46" t="str">
        <f t="shared" si="1"/>
        <v>金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45864</v>
      </c>
      <c r="C32" s="33">
        <v>26</v>
      </c>
      <c r="D32" s="46" t="str">
        <f t="shared" si="1"/>
        <v>土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45865</v>
      </c>
      <c r="C33" s="33">
        <v>27</v>
      </c>
      <c r="D33" s="46" t="str">
        <f t="shared" si="1"/>
        <v>日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45866</v>
      </c>
      <c r="C34" s="33">
        <v>28</v>
      </c>
      <c r="D34" s="46" t="str">
        <f t="shared" si="1"/>
        <v>月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45867</v>
      </c>
      <c r="C35" s="33">
        <v>29</v>
      </c>
      <c r="D35" s="46" t="str">
        <f t="shared" si="1"/>
        <v>火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45868</v>
      </c>
      <c r="C36" s="33">
        <v>30</v>
      </c>
      <c r="D36" s="46" t="str">
        <f t="shared" si="1"/>
        <v>水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45869</v>
      </c>
      <c r="C37" s="33">
        <v>31</v>
      </c>
      <c r="D37" s="47" t="str">
        <f t="shared" si="1"/>
        <v>木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56" priority="4">
      <formula>$E$3=$E$44</formula>
    </cfRule>
  </conditionalFormatting>
  <conditionalFormatting sqref="K37:L37">
    <cfRule type="expression" dxfId="55" priority="5">
      <formula>$E$3=$E$44</formula>
    </cfRule>
  </conditionalFormatting>
  <conditionalFormatting sqref="O37:P37 U37">
    <cfRule type="expression" dxfId="54" priority="6">
      <formula>$E$3=$E$44</formula>
    </cfRule>
  </conditionalFormatting>
  <conditionalFormatting sqref="D7:D36">
    <cfRule type="cellIs" dxfId="53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8946F87C-2A65-47CF-90A2-D0B85D11EE14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5A93215F-0467-47D8-9FF8-8959826A73E7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8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45870</v>
      </c>
      <c r="C7" s="32">
        <v>1</v>
      </c>
      <c r="D7" s="44" t="str">
        <f t="shared" ref="D7:D37" si="1">TEXT(B7,"aaa")</f>
        <v>金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45871</v>
      </c>
      <c r="C8" s="33">
        <v>2</v>
      </c>
      <c r="D8" s="45" t="str">
        <f t="shared" si="1"/>
        <v>土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45872</v>
      </c>
      <c r="C9" s="33">
        <v>3</v>
      </c>
      <c r="D9" s="46" t="str">
        <f t="shared" si="1"/>
        <v>日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45873</v>
      </c>
      <c r="C10" s="33">
        <v>4</v>
      </c>
      <c r="D10" s="46" t="str">
        <f t="shared" si="1"/>
        <v>月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45874</v>
      </c>
      <c r="C11" s="33">
        <v>5</v>
      </c>
      <c r="D11" s="46" t="str">
        <f t="shared" si="1"/>
        <v>火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45875</v>
      </c>
      <c r="C12" s="33">
        <v>6</v>
      </c>
      <c r="D12" s="46" t="str">
        <f t="shared" si="1"/>
        <v>水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45876</v>
      </c>
      <c r="C13" s="33">
        <v>7</v>
      </c>
      <c r="D13" s="46" t="str">
        <f t="shared" si="1"/>
        <v>木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45877</v>
      </c>
      <c r="C14" s="33">
        <v>8</v>
      </c>
      <c r="D14" s="46" t="str">
        <f t="shared" si="1"/>
        <v>金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8 月分)</v>
      </c>
      <c r="AW14" s="110"/>
    </row>
    <row r="15" spans="2:72" ht="18.95" customHeight="1">
      <c r="B15" s="26">
        <f t="shared" si="0"/>
        <v>45878</v>
      </c>
      <c r="C15" s="33">
        <v>9</v>
      </c>
      <c r="D15" s="46" t="str">
        <f t="shared" si="1"/>
        <v>土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45879</v>
      </c>
      <c r="C16" s="33">
        <v>10</v>
      </c>
      <c r="D16" s="46" t="str">
        <f t="shared" si="1"/>
        <v>日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45880</v>
      </c>
      <c r="C17" s="33">
        <v>11</v>
      </c>
      <c r="D17" s="46" t="str">
        <f t="shared" si="1"/>
        <v>月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45881</v>
      </c>
      <c r="C18" s="33">
        <v>12</v>
      </c>
      <c r="D18" s="46" t="str">
        <f t="shared" si="1"/>
        <v>火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45882</v>
      </c>
      <c r="C19" s="33">
        <v>13</v>
      </c>
      <c r="D19" s="46" t="str">
        <f t="shared" si="1"/>
        <v>水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45883</v>
      </c>
      <c r="C20" s="33">
        <v>14</v>
      </c>
      <c r="D20" s="46" t="str">
        <f t="shared" si="1"/>
        <v>木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45884</v>
      </c>
      <c r="C21" s="33">
        <v>15</v>
      </c>
      <c r="D21" s="46" t="str">
        <f t="shared" si="1"/>
        <v>金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45885</v>
      </c>
      <c r="C22" s="33">
        <v>16</v>
      </c>
      <c r="D22" s="46" t="str">
        <f t="shared" si="1"/>
        <v>土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45886</v>
      </c>
      <c r="C23" s="33">
        <v>17</v>
      </c>
      <c r="D23" s="46" t="str">
        <f t="shared" si="1"/>
        <v>日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45887</v>
      </c>
      <c r="C24" s="33">
        <v>18</v>
      </c>
      <c r="D24" s="46" t="str">
        <f t="shared" si="1"/>
        <v>月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45888</v>
      </c>
      <c r="C25" s="33">
        <v>19</v>
      </c>
      <c r="D25" s="46" t="str">
        <f t="shared" si="1"/>
        <v>火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45889</v>
      </c>
      <c r="C26" s="33">
        <v>20</v>
      </c>
      <c r="D26" s="46" t="str">
        <f t="shared" si="1"/>
        <v>水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45890</v>
      </c>
      <c r="C27" s="33">
        <v>21</v>
      </c>
      <c r="D27" s="46" t="str">
        <f t="shared" si="1"/>
        <v>木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45891</v>
      </c>
      <c r="C28" s="33">
        <v>22</v>
      </c>
      <c r="D28" s="46" t="str">
        <f t="shared" si="1"/>
        <v>金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45892</v>
      </c>
      <c r="C29" s="33">
        <v>23</v>
      </c>
      <c r="D29" s="46" t="str">
        <f t="shared" si="1"/>
        <v>土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45893</v>
      </c>
      <c r="C30" s="33">
        <v>24</v>
      </c>
      <c r="D30" s="46" t="str">
        <f t="shared" si="1"/>
        <v>日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45894</v>
      </c>
      <c r="C31" s="33">
        <v>25</v>
      </c>
      <c r="D31" s="46" t="str">
        <f t="shared" si="1"/>
        <v>月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45895</v>
      </c>
      <c r="C32" s="33">
        <v>26</v>
      </c>
      <c r="D32" s="46" t="str">
        <f t="shared" si="1"/>
        <v>火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45896</v>
      </c>
      <c r="C33" s="33">
        <v>27</v>
      </c>
      <c r="D33" s="46" t="str">
        <f t="shared" si="1"/>
        <v>水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45897</v>
      </c>
      <c r="C34" s="33">
        <v>28</v>
      </c>
      <c r="D34" s="46" t="str">
        <f t="shared" si="1"/>
        <v>木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45898</v>
      </c>
      <c r="C35" s="33">
        <v>29</v>
      </c>
      <c r="D35" s="46" t="str">
        <f t="shared" si="1"/>
        <v>金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45899</v>
      </c>
      <c r="C36" s="33">
        <v>30</v>
      </c>
      <c r="D36" s="46" t="str">
        <f t="shared" si="1"/>
        <v>土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45900</v>
      </c>
      <c r="C37" s="33">
        <v>31</v>
      </c>
      <c r="D37" s="47" t="str">
        <f t="shared" si="1"/>
        <v>日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50" priority="4">
      <formula>$E$3=$E$44</formula>
    </cfRule>
  </conditionalFormatting>
  <conditionalFormatting sqref="K37:L37">
    <cfRule type="expression" dxfId="49" priority="5">
      <formula>$E$3=$E$44</formula>
    </cfRule>
  </conditionalFormatting>
  <conditionalFormatting sqref="O37:P37 U37">
    <cfRule type="expression" dxfId="48" priority="6">
      <formula>$E$3=$E$44</formula>
    </cfRule>
  </conditionalFormatting>
  <conditionalFormatting sqref="D7:D36">
    <cfRule type="cellIs" dxfId="47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D93D9A43-A9F8-4413-9070-EE7949AABDC8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7275E0BF-14DC-4A05-BCC7-B6B475774108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9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45901</v>
      </c>
      <c r="C7" s="32">
        <v>1</v>
      </c>
      <c r="D7" s="44" t="str">
        <f t="shared" ref="D7:D36" si="1">TEXT(B7,"aaa")</f>
        <v>月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45902</v>
      </c>
      <c r="C8" s="33">
        <v>2</v>
      </c>
      <c r="D8" s="45" t="str">
        <f t="shared" si="1"/>
        <v>火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45903</v>
      </c>
      <c r="C9" s="33">
        <v>3</v>
      </c>
      <c r="D9" s="46" t="str">
        <f t="shared" si="1"/>
        <v>水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45904</v>
      </c>
      <c r="C10" s="33">
        <v>4</v>
      </c>
      <c r="D10" s="46" t="str">
        <f t="shared" si="1"/>
        <v>木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45905</v>
      </c>
      <c r="C11" s="33">
        <v>5</v>
      </c>
      <c r="D11" s="46" t="str">
        <f t="shared" si="1"/>
        <v>金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45906</v>
      </c>
      <c r="C12" s="33">
        <v>6</v>
      </c>
      <c r="D12" s="46" t="str">
        <f t="shared" si="1"/>
        <v>土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45907</v>
      </c>
      <c r="C13" s="33">
        <v>7</v>
      </c>
      <c r="D13" s="46" t="str">
        <f t="shared" si="1"/>
        <v>日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45908</v>
      </c>
      <c r="C14" s="33">
        <v>8</v>
      </c>
      <c r="D14" s="46" t="str">
        <f t="shared" si="1"/>
        <v>月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9 月分)</v>
      </c>
      <c r="AW14" s="110"/>
    </row>
    <row r="15" spans="2:72" ht="18.95" customHeight="1">
      <c r="B15" s="26">
        <f t="shared" si="0"/>
        <v>45909</v>
      </c>
      <c r="C15" s="33">
        <v>9</v>
      </c>
      <c r="D15" s="46" t="str">
        <f t="shared" si="1"/>
        <v>火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45910</v>
      </c>
      <c r="C16" s="33">
        <v>10</v>
      </c>
      <c r="D16" s="46" t="str">
        <f t="shared" si="1"/>
        <v>水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45911</v>
      </c>
      <c r="C17" s="33">
        <v>11</v>
      </c>
      <c r="D17" s="46" t="str">
        <f t="shared" si="1"/>
        <v>木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45912</v>
      </c>
      <c r="C18" s="33">
        <v>12</v>
      </c>
      <c r="D18" s="46" t="str">
        <f t="shared" si="1"/>
        <v>金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45913</v>
      </c>
      <c r="C19" s="33">
        <v>13</v>
      </c>
      <c r="D19" s="46" t="str">
        <f t="shared" si="1"/>
        <v>土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45914</v>
      </c>
      <c r="C20" s="33">
        <v>14</v>
      </c>
      <c r="D20" s="46" t="str">
        <f t="shared" si="1"/>
        <v>日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45915</v>
      </c>
      <c r="C21" s="33">
        <v>15</v>
      </c>
      <c r="D21" s="46" t="str">
        <f t="shared" si="1"/>
        <v>月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45916</v>
      </c>
      <c r="C22" s="33">
        <v>16</v>
      </c>
      <c r="D22" s="46" t="str">
        <f t="shared" si="1"/>
        <v>火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45917</v>
      </c>
      <c r="C23" s="33">
        <v>17</v>
      </c>
      <c r="D23" s="46" t="str">
        <f t="shared" si="1"/>
        <v>水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45918</v>
      </c>
      <c r="C24" s="33">
        <v>18</v>
      </c>
      <c r="D24" s="46" t="str">
        <f t="shared" si="1"/>
        <v>木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45919</v>
      </c>
      <c r="C25" s="33">
        <v>19</v>
      </c>
      <c r="D25" s="46" t="str">
        <f t="shared" si="1"/>
        <v>金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45920</v>
      </c>
      <c r="C26" s="33">
        <v>20</v>
      </c>
      <c r="D26" s="46" t="str">
        <f t="shared" si="1"/>
        <v>土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45921</v>
      </c>
      <c r="C27" s="33">
        <v>21</v>
      </c>
      <c r="D27" s="46" t="str">
        <f t="shared" si="1"/>
        <v>日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45922</v>
      </c>
      <c r="C28" s="33">
        <v>22</v>
      </c>
      <c r="D28" s="46" t="str">
        <f t="shared" si="1"/>
        <v>月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45923</v>
      </c>
      <c r="C29" s="33">
        <v>23</v>
      </c>
      <c r="D29" s="46" t="str">
        <f t="shared" si="1"/>
        <v>火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45924</v>
      </c>
      <c r="C30" s="33">
        <v>24</v>
      </c>
      <c r="D30" s="46" t="str">
        <f t="shared" si="1"/>
        <v>水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45925</v>
      </c>
      <c r="C31" s="33">
        <v>25</v>
      </c>
      <c r="D31" s="46" t="str">
        <f t="shared" si="1"/>
        <v>木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45926</v>
      </c>
      <c r="C32" s="33">
        <v>26</v>
      </c>
      <c r="D32" s="46" t="str">
        <f t="shared" si="1"/>
        <v>金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45927</v>
      </c>
      <c r="C33" s="33">
        <v>27</v>
      </c>
      <c r="D33" s="46" t="str">
        <f t="shared" si="1"/>
        <v>土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45928</v>
      </c>
      <c r="C34" s="33">
        <v>28</v>
      </c>
      <c r="D34" s="46" t="str">
        <f t="shared" si="1"/>
        <v>日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45929</v>
      </c>
      <c r="C35" s="33">
        <v>29</v>
      </c>
      <c r="D35" s="46" t="str">
        <f t="shared" si="1"/>
        <v>月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45930</v>
      </c>
      <c r="C36" s="33">
        <v>30</v>
      </c>
      <c r="D36" s="46" t="str">
        <f t="shared" si="1"/>
        <v>火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45900</v>
      </c>
      <c r="C37" s="33"/>
      <c r="D37" s="47"/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44" priority="4">
      <formula>$E$3=$E$44</formula>
    </cfRule>
  </conditionalFormatting>
  <conditionalFormatting sqref="K37:L37">
    <cfRule type="expression" dxfId="43" priority="5">
      <formula>$E$3=$E$44</formula>
    </cfRule>
  </conditionalFormatting>
  <conditionalFormatting sqref="O37:P37 U37">
    <cfRule type="expression" dxfId="42" priority="6">
      <formula>$E$3=$E$44</formula>
    </cfRule>
  </conditionalFormatting>
  <conditionalFormatting sqref="D7:D36">
    <cfRule type="cellIs" dxfId="41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4A026110-80AC-4F7E-95B5-1EE897B018E6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3F9E4EDC-4BD0-44E8-9793-F3CE986A914A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10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45931</v>
      </c>
      <c r="C7" s="32">
        <v>1</v>
      </c>
      <c r="D7" s="44" t="str">
        <f t="shared" ref="D7:D37" si="1">TEXT(B7,"aaa")</f>
        <v>水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45932</v>
      </c>
      <c r="C8" s="33">
        <v>2</v>
      </c>
      <c r="D8" s="45" t="str">
        <f t="shared" si="1"/>
        <v>木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45933</v>
      </c>
      <c r="C9" s="33">
        <v>3</v>
      </c>
      <c r="D9" s="46" t="str">
        <f t="shared" si="1"/>
        <v>金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45934</v>
      </c>
      <c r="C10" s="33">
        <v>4</v>
      </c>
      <c r="D10" s="46" t="str">
        <f t="shared" si="1"/>
        <v>土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45935</v>
      </c>
      <c r="C11" s="33">
        <v>5</v>
      </c>
      <c r="D11" s="46" t="str">
        <f t="shared" si="1"/>
        <v>日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45936</v>
      </c>
      <c r="C12" s="33">
        <v>6</v>
      </c>
      <c r="D12" s="46" t="str">
        <f t="shared" si="1"/>
        <v>月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45937</v>
      </c>
      <c r="C13" s="33">
        <v>7</v>
      </c>
      <c r="D13" s="46" t="str">
        <f t="shared" si="1"/>
        <v>火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45938</v>
      </c>
      <c r="C14" s="33">
        <v>8</v>
      </c>
      <c r="D14" s="46" t="str">
        <f t="shared" si="1"/>
        <v>水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10 月分)</v>
      </c>
      <c r="AW14" s="110"/>
    </row>
    <row r="15" spans="2:72" ht="18.95" customHeight="1">
      <c r="B15" s="26">
        <f t="shared" si="0"/>
        <v>45939</v>
      </c>
      <c r="C15" s="33">
        <v>9</v>
      </c>
      <c r="D15" s="46" t="str">
        <f t="shared" si="1"/>
        <v>木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45940</v>
      </c>
      <c r="C16" s="33">
        <v>10</v>
      </c>
      <c r="D16" s="46" t="str">
        <f t="shared" si="1"/>
        <v>金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45941</v>
      </c>
      <c r="C17" s="33">
        <v>11</v>
      </c>
      <c r="D17" s="46" t="str">
        <f t="shared" si="1"/>
        <v>土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45942</v>
      </c>
      <c r="C18" s="33">
        <v>12</v>
      </c>
      <c r="D18" s="46" t="str">
        <f t="shared" si="1"/>
        <v>日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45943</v>
      </c>
      <c r="C19" s="33">
        <v>13</v>
      </c>
      <c r="D19" s="46" t="str">
        <f t="shared" si="1"/>
        <v>月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45944</v>
      </c>
      <c r="C20" s="33">
        <v>14</v>
      </c>
      <c r="D20" s="46" t="str">
        <f t="shared" si="1"/>
        <v>火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45945</v>
      </c>
      <c r="C21" s="33">
        <v>15</v>
      </c>
      <c r="D21" s="46" t="str">
        <f t="shared" si="1"/>
        <v>水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45946</v>
      </c>
      <c r="C22" s="33">
        <v>16</v>
      </c>
      <c r="D22" s="46" t="str">
        <f t="shared" si="1"/>
        <v>木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45947</v>
      </c>
      <c r="C23" s="33">
        <v>17</v>
      </c>
      <c r="D23" s="46" t="str">
        <f t="shared" si="1"/>
        <v>金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45948</v>
      </c>
      <c r="C24" s="33">
        <v>18</v>
      </c>
      <c r="D24" s="46" t="str">
        <f t="shared" si="1"/>
        <v>土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45949</v>
      </c>
      <c r="C25" s="33">
        <v>19</v>
      </c>
      <c r="D25" s="46" t="str">
        <f t="shared" si="1"/>
        <v>日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45950</v>
      </c>
      <c r="C26" s="33">
        <v>20</v>
      </c>
      <c r="D26" s="46" t="str">
        <f t="shared" si="1"/>
        <v>月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45951</v>
      </c>
      <c r="C27" s="33">
        <v>21</v>
      </c>
      <c r="D27" s="46" t="str">
        <f t="shared" si="1"/>
        <v>火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45952</v>
      </c>
      <c r="C28" s="33">
        <v>22</v>
      </c>
      <c r="D28" s="46" t="str">
        <f t="shared" si="1"/>
        <v>水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45953</v>
      </c>
      <c r="C29" s="33">
        <v>23</v>
      </c>
      <c r="D29" s="46" t="str">
        <f t="shared" si="1"/>
        <v>木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45954</v>
      </c>
      <c r="C30" s="33">
        <v>24</v>
      </c>
      <c r="D30" s="46" t="str">
        <f t="shared" si="1"/>
        <v>金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45955</v>
      </c>
      <c r="C31" s="33">
        <v>25</v>
      </c>
      <c r="D31" s="46" t="str">
        <f t="shared" si="1"/>
        <v>土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45956</v>
      </c>
      <c r="C32" s="33">
        <v>26</v>
      </c>
      <c r="D32" s="46" t="str">
        <f t="shared" si="1"/>
        <v>日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45957</v>
      </c>
      <c r="C33" s="33">
        <v>27</v>
      </c>
      <c r="D33" s="46" t="str">
        <f t="shared" si="1"/>
        <v>月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45958</v>
      </c>
      <c r="C34" s="33">
        <v>28</v>
      </c>
      <c r="D34" s="46" t="str">
        <f t="shared" si="1"/>
        <v>火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45959</v>
      </c>
      <c r="C35" s="33">
        <v>29</v>
      </c>
      <c r="D35" s="46" t="str">
        <f t="shared" si="1"/>
        <v>水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45960</v>
      </c>
      <c r="C36" s="33">
        <v>30</v>
      </c>
      <c r="D36" s="46" t="str">
        <f t="shared" si="1"/>
        <v>木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45961</v>
      </c>
      <c r="C37" s="33">
        <v>31</v>
      </c>
      <c r="D37" s="46" t="str">
        <f t="shared" si="1"/>
        <v>金</v>
      </c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38" priority="4">
      <formula>$E$3=$E$44</formula>
    </cfRule>
  </conditionalFormatting>
  <conditionalFormatting sqref="K37:L37">
    <cfRule type="expression" dxfId="37" priority="5">
      <formula>$E$3=$E$44</formula>
    </cfRule>
  </conditionalFormatting>
  <conditionalFormatting sqref="O37:P37 U37">
    <cfRule type="expression" dxfId="36" priority="6">
      <formula>$E$3=$E$44</formula>
    </cfRule>
  </conditionalFormatting>
  <conditionalFormatting sqref="D7:D37">
    <cfRule type="cellIs" dxfId="35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E5556F18-CC31-4100-BB20-44C9CF61320A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2EA337EA-376B-4734-945A-3B8DC8AE78E3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B1:BT45"/>
  <sheetViews>
    <sheetView showGridLines="0" showRowColHeaders="0" showZeros="0" zoomScale="90" zoomScaleNormal="90" workbookViewId="0">
      <pane xSplit="4" ySplit="6" topLeftCell="E7" activePane="bottomRight" state="frozen"/>
      <selection pane="topRight"/>
      <selection pane="bottomLeft"/>
      <selection pane="bottomRight" activeCell="E7" sqref="E7"/>
    </sheetView>
  </sheetViews>
  <sheetFormatPr defaultRowHeight="13.5"/>
  <cols>
    <col min="1" max="1" width="1.625" style="23" customWidth="1"/>
    <col min="2" max="2" width="9" style="23" hidden="1" customWidth="1"/>
    <col min="3" max="3" width="4.375" style="23" customWidth="1"/>
    <col min="4" max="4" width="4.5" style="23" customWidth="1"/>
    <col min="5" max="5" width="6.625" style="23" customWidth="1"/>
    <col min="6" max="8" width="7.375" style="23" customWidth="1"/>
    <col min="9" max="9" width="6.625" style="23" customWidth="1"/>
    <col min="10" max="12" width="7.375" style="23" customWidth="1"/>
    <col min="13" max="13" width="6.625" style="23" customWidth="1"/>
    <col min="14" max="16" width="7.375" style="23" customWidth="1"/>
    <col min="17" max="17" width="6.625" style="23" hidden="1" customWidth="1"/>
    <col min="18" max="20" width="7.375" style="23" hidden="1" customWidth="1"/>
    <col min="21" max="21" width="1.625" style="23" customWidth="1"/>
    <col min="22" max="22" width="2.125" style="23" customWidth="1"/>
    <col min="23" max="47" width="3.375" style="24" customWidth="1"/>
    <col min="48" max="48" width="3.375" style="23" customWidth="1"/>
    <col min="49" max="49" width="1.625" style="23" customWidth="1"/>
    <col min="50" max="16384" width="9" style="23" customWidth="1"/>
  </cols>
  <sheetData>
    <row r="1" spans="2:72" ht="25.5" customHeight="1">
      <c r="C1" s="27">
        <f>事業者!$B$4</f>
        <v>2025</v>
      </c>
      <c r="D1" s="38"/>
      <c r="E1" s="52">
        <v>11</v>
      </c>
      <c r="F1" s="63" t="s">
        <v>33</v>
      </c>
      <c r="G1" s="71" t="s">
        <v>1</v>
      </c>
      <c r="H1" s="71"/>
      <c r="I1" s="85"/>
      <c r="J1" s="86"/>
      <c r="L1" s="85"/>
      <c r="M1" s="85"/>
      <c r="P1" s="85"/>
      <c r="Q1" s="85"/>
      <c r="T1" s="85"/>
      <c r="U1" s="85"/>
      <c r="V1" s="85"/>
      <c r="W1" s="37"/>
      <c r="X1" s="174"/>
      <c r="Y1" s="174"/>
      <c r="Z1" s="174"/>
      <c r="AA1" s="174"/>
      <c r="AB1" s="174"/>
      <c r="AC1" s="174"/>
      <c r="AD1" s="174"/>
      <c r="AE1" s="174"/>
      <c r="AF1" s="174"/>
      <c r="AG1" s="174"/>
      <c r="AH1" s="174"/>
      <c r="AI1" s="174"/>
      <c r="AJ1" s="174"/>
      <c r="AK1" s="174"/>
      <c r="AL1" s="174"/>
      <c r="AM1" s="174"/>
      <c r="AN1" s="174"/>
      <c r="AO1" s="174"/>
      <c r="AP1" s="174"/>
      <c r="AQ1" s="174"/>
      <c r="AR1" s="174"/>
      <c r="AS1" s="174"/>
      <c r="AT1" s="174"/>
      <c r="AU1" s="174"/>
      <c r="AV1" s="174"/>
      <c r="AW1" s="110"/>
    </row>
    <row r="2" spans="2:72" ht="9" customHeight="1">
      <c r="C2" s="28"/>
      <c r="D2" s="39"/>
      <c r="K2" s="23" t="s">
        <v>87</v>
      </c>
      <c r="V2" s="110"/>
      <c r="W2" s="112"/>
      <c r="X2" s="112"/>
      <c r="Y2" s="112"/>
      <c r="Z2" s="112"/>
      <c r="AA2" s="112"/>
      <c r="AB2" s="112"/>
      <c r="AC2" s="112"/>
      <c r="AD2" s="112"/>
      <c r="AE2" s="112"/>
      <c r="AF2" s="112"/>
      <c r="AG2" s="112"/>
      <c r="AH2" s="112"/>
      <c r="AI2" s="112"/>
      <c r="AJ2" s="112"/>
      <c r="AK2" s="112"/>
      <c r="AL2" s="112"/>
      <c r="AM2" s="112"/>
      <c r="AN2" s="112"/>
      <c r="AO2" s="112"/>
      <c r="AP2" s="112"/>
      <c r="AQ2" s="112"/>
      <c r="AR2" s="112"/>
      <c r="AS2" s="112"/>
      <c r="AT2" s="112"/>
      <c r="AU2" s="112"/>
      <c r="AV2" s="110"/>
    </row>
    <row r="3" spans="2:72" ht="18.75" customHeight="1">
      <c r="C3" s="29" t="s">
        <v>38</v>
      </c>
      <c r="D3" s="40"/>
      <c r="E3" s="53"/>
      <c r="F3" s="64" t="s">
        <v>42</v>
      </c>
      <c r="G3" s="72"/>
      <c r="H3" s="72"/>
      <c r="K3" s="72"/>
      <c r="L3" s="72"/>
      <c r="O3" s="72"/>
      <c r="P3" s="72"/>
      <c r="S3" s="72"/>
      <c r="T3" s="72"/>
      <c r="U3" s="72"/>
      <c r="V3" s="110"/>
      <c r="W3" s="113" t="s">
        <v>85</v>
      </c>
      <c r="X3" s="113"/>
      <c r="Y3" s="113"/>
      <c r="Z3" s="113"/>
      <c r="AA3" s="113"/>
      <c r="AB3" s="113"/>
      <c r="AC3" s="113"/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3"/>
      <c r="AP3" s="113"/>
      <c r="AQ3" s="113"/>
      <c r="AR3" s="113"/>
      <c r="AS3" s="113"/>
      <c r="AT3" s="113"/>
      <c r="AU3" s="113"/>
      <c r="AV3" s="176"/>
      <c r="AW3" s="113"/>
      <c r="AX3" s="113"/>
      <c r="AY3" s="113"/>
      <c r="AZ3" s="113"/>
      <c r="BA3" s="113"/>
      <c r="BB3" s="113"/>
      <c r="BC3" s="113"/>
      <c r="BD3" s="113"/>
      <c r="BE3" s="113"/>
      <c r="BF3" s="113"/>
      <c r="BG3" s="113"/>
      <c r="BH3" s="113"/>
      <c r="BI3" s="113"/>
      <c r="BJ3" s="113"/>
      <c r="BK3" s="113"/>
      <c r="BL3" s="113"/>
      <c r="BM3" s="113"/>
      <c r="BN3" s="113"/>
      <c r="BO3" s="113"/>
      <c r="BP3" s="113"/>
      <c r="BQ3" s="113"/>
      <c r="BR3" s="113"/>
      <c r="BS3" s="113"/>
      <c r="BT3" s="113"/>
    </row>
    <row r="4" spans="2:72" ht="9" customHeight="1">
      <c r="C4" s="28"/>
      <c r="D4" s="41"/>
      <c r="V4" s="110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112"/>
      <c r="AI4" s="112"/>
      <c r="AJ4" s="112"/>
      <c r="AK4" s="112"/>
      <c r="AL4" s="112"/>
      <c r="AM4" s="112"/>
      <c r="AN4" s="112"/>
      <c r="AO4" s="112"/>
      <c r="AP4" s="112"/>
      <c r="AQ4" s="112"/>
      <c r="AR4" s="112"/>
      <c r="AS4" s="112"/>
      <c r="AT4" s="112"/>
      <c r="AU4" s="112"/>
      <c r="AV4" s="110"/>
    </row>
    <row r="5" spans="2:72" ht="18.95" customHeight="1">
      <c r="C5" s="30" t="s">
        <v>29</v>
      </c>
      <c r="D5" s="42" t="s">
        <v>64</v>
      </c>
      <c r="E5" s="171" t="str">
        <f>'4月'!E5</f>
        <v>木くず（生木）</v>
      </c>
      <c r="F5" s="172"/>
      <c r="G5" s="172"/>
      <c r="H5" s="173"/>
      <c r="I5" s="171" t="str">
        <f>'4月'!I5</f>
        <v>木くず（廃材）</v>
      </c>
      <c r="J5" s="172"/>
      <c r="K5" s="172"/>
      <c r="L5" s="173"/>
      <c r="M5" s="171" t="str">
        <f>'4月'!M5</f>
        <v>草</v>
      </c>
      <c r="N5" s="172"/>
      <c r="O5" s="172"/>
      <c r="P5" s="173"/>
      <c r="Q5" s="89" t="s">
        <v>113</v>
      </c>
      <c r="R5" s="96"/>
      <c r="S5" s="96"/>
      <c r="T5" s="104"/>
      <c r="U5" s="108"/>
      <c r="V5" s="108"/>
      <c r="W5" s="114"/>
      <c r="X5" s="114"/>
      <c r="Y5" s="114"/>
      <c r="Z5" s="114"/>
      <c r="AA5" s="114"/>
      <c r="AB5" s="114"/>
      <c r="AC5" s="114"/>
      <c r="AD5" s="114"/>
      <c r="AE5" s="114"/>
      <c r="AF5" s="114"/>
      <c r="AG5" s="114"/>
      <c r="AH5" s="114"/>
      <c r="AI5" s="114"/>
      <c r="AJ5" s="114"/>
      <c r="AK5" s="114"/>
      <c r="AL5" s="114"/>
      <c r="AM5" s="114"/>
      <c r="AN5" s="114"/>
      <c r="AO5" s="114"/>
      <c r="AP5" s="114"/>
      <c r="AQ5" s="114"/>
      <c r="AR5" s="114"/>
      <c r="AS5" s="114"/>
      <c r="AT5" s="114"/>
      <c r="AU5" s="114"/>
      <c r="AV5" s="114" t="s">
        <v>5</v>
      </c>
    </row>
    <row r="6" spans="2:72" ht="41.25" customHeight="1">
      <c r="C6" s="31"/>
      <c r="D6" s="43"/>
      <c r="E6" s="55" t="s">
        <v>0</v>
      </c>
      <c r="F6" s="66" t="s">
        <v>103</v>
      </c>
      <c r="G6" s="73" t="s">
        <v>86</v>
      </c>
      <c r="H6" s="80" t="s">
        <v>105</v>
      </c>
      <c r="I6" s="55" t="s">
        <v>0</v>
      </c>
      <c r="J6" s="66" t="s">
        <v>103</v>
      </c>
      <c r="K6" s="73" t="s">
        <v>86</v>
      </c>
      <c r="L6" s="80" t="s">
        <v>105</v>
      </c>
      <c r="M6" s="55" t="s">
        <v>0</v>
      </c>
      <c r="N6" s="66" t="s">
        <v>103</v>
      </c>
      <c r="O6" s="73" t="s">
        <v>86</v>
      </c>
      <c r="P6" s="80" t="s">
        <v>105</v>
      </c>
      <c r="Q6" s="55" t="s">
        <v>0</v>
      </c>
      <c r="R6" s="66" t="s">
        <v>103</v>
      </c>
      <c r="S6" s="73" t="s">
        <v>86</v>
      </c>
      <c r="T6" s="80" t="s">
        <v>105</v>
      </c>
      <c r="U6" s="109"/>
      <c r="V6" s="110"/>
      <c r="W6" s="115" t="s">
        <v>4</v>
      </c>
      <c r="X6" s="115"/>
      <c r="Y6" s="115"/>
      <c r="Z6" s="115"/>
      <c r="AA6" s="115"/>
      <c r="AB6" s="115"/>
      <c r="AC6" s="115"/>
      <c r="AD6" s="115"/>
      <c r="AE6" s="115"/>
      <c r="AF6" s="115"/>
      <c r="AG6" s="115"/>
      <c r="AH6" s="115"/>
      <c r="AI6" s="115"/>
      <c r="AJ6" s="115"/>
      <c r="AK6" s="115"/>
      <c r="AL6" s="115"/>
      <c r="AM6" s="115"/>
      <c r="AN6" s="115"/>
      <c r="AO6" s="115"/>
      <c r="AP6" s="115"/>
      <c r="AQ6" s="115"/>
      <c r="AR6" s="115"/>
      <c r="AS6" s="115"/>
      <c r="AT6" s="115"/>
      <c r="AU6" s="115"/>
      <c r="AV6" s="110"/>
    </row>
    <row r="7" spans="2:72" ht="18.95" customHeight="1">
      <c r="B7" s="26">
        <f t="shared" ref="B7:B37" si="0">DATE($C$1,$E$1,C7)</f>
        <v>45962</v>
      </c>
      <c r="C7" s="32">
        <v>1</v>
      </c>
      <c r="D7" s="44" t="str">
        <f t="shared" ref="D7:D36" si="1">TEXT(B7,"aaa")</f>
        <v>土</v>
      </c>
      <c r="E7" s="56"/>
      <c r="F7" s="67"/>
      <c r="G7" s="74"/>
      <c r="H7" s="81">
        <f t="shared" ref="H7:H37" si="2">F7-G7</f>
        <v>0</v>
      </c>
      <c r="I7" s="56"/>
      <c r="J7" s="67"/>
      <c r="K7" s="74"/>
      <c r="L7" s="81">
        <f t="shared" ref="L7:L37" si="3">J7-K7</f>
        <v>0</v>
      </c>
      <c r="M7" s="56"/>
      <c r="N7" s="67"/>
      <c r="O7" s="74"/>
      <c r="P7" s="81">
        <f t="shared" ref="P7:P37" si="4">N7-O7</f>
        <v>0</v>
      </c>
      <c r="Q7" s="90">
        <f t="shared" ref="Q7:T37" si="5">E7+I7+M7</f>
        <v>0</v>
      </c>
      <c r="R7" s="97">
        <f t="shared" si="5"/>
        <v>0</v>
      </c>
      <c r="S7" s="101">
        <f t="shared" si="5"/>
        <v>0</v>
      </c>
      <c r="T7" s="105">
        <f t="shared" si="5"/>
        <v>0</v>
      </c>
      <c r="U7" s="110"/>
      <c r="V7" s="110"/>
      <c r="W7" s="115"/>
      <c r="X7" s="115"/>
      <c r="Y7" s="115"/>
      <c r="Z7" s="115"/>
      <c r="AA7" s="115"/>
      <c r="AB7" s="115"/>
      <c r="AC7" s="115"/>
      <c r="AD7" s="115"/>
      <c r="AE7" s="115"/>
      <c r="AF7" s="115"/>
      <c r="AG7" s="115"/>
      <c r="AH7" s="115"/>
      <c r="AI7" s="115"/>
      <c r="AJ7" s="115"/>
      <c r="AK7" s="115"/>
      <c r="AL7" s="115"/>
      <c r="AM7" s="115"/>
      <c r="AN7" s="115"/>
      <c r="AO7" s="115"/>
      <c r="AP7" s="115"/>
      <c r="AQ7" s="115"/>
      <c r="AR7" s="115"/>
      <c r="AS7" s="115"/>
      <c r="AT7" s="115"/>
      <c r="AU7" s="115"/>
      <c r="AV7" s="110"/>
    </row>
    <row r="8" spans="2:72" ht="18.95" customHeight="1">
      <c r="B8" s="26">
        <f t="shared" si="0"/>
        <v>45963</v>
      </c>
      <c r="C8" s="33">
        <v>2</v>
      </c>
      <c r="D8" s="45" t="str">
        <f t="shared" si="1"/>
        <v>日</v>
      </c>
      <c r="E8" s="57"/>
      <c r="F8" s="68"/>
      <c r="G8" s="75"/>
      <c r="H8" s="82">
        <f t="shared" si="2"/>
        <v>0</v>
      </c>
      <c r="I8" s="57"/>
      <c r="J8" s="68"/>
      <c r="K8" s="75"/>
      <c r="L8" s="82">
        <f t="shared" si="3"/>
        <v>0</v>
      </c>
      <c r="M8" s="57"/>
      <c r="N8" s="68"/>
      <c r="O8" s="75"/>
      <c r="P8" s="82">
        <f t="shared" si="4"/>
        <v>0</v>
      </c>
      <c r="Q8" s="91">
        <f t="shared" si="5"/>
        <v>0</v>
      </c>
      <c r="R8" s="98">
        <f t="shared" si="5"/>
        <v>0</v>
      </c>
      <c r="S8" s="102">
        <f t="shared" si="5"/>
        <v>0</v>
      </c>
      <c r="T8" s="106">
        <f t="shared" si="5"/>
        <v>0</v>
      </c>
      <c r="U8" s="110"/>
      <c r="V8" s="110"/>
      <c r="W8" s="115"/>
      <c r="X8" s="115"/>
      <c r="Y8" s="115"/>
      <c r="Z8" s="115"/>
      <c r="AA8" s="115"/>
      <c r="AB8" s="115"/>
      <c r="AC8" s="115"/>
      <c r="AD8" s="115"/>
      <c r="AE8" s="115" t="s">
        <v>9</v>
      </c>
      <c r="AF8" s="115"/>
      <c r="AG8" s="115"/>
      <c r="AH8" s="115" t="s">
        <v>13</v>
      </c>
      <c r="AI8" s="115"/>
      <c r="AJ8" s="156"/>
      <c r="AK8" s="156"/>
      <c r="AL8" s="156"/>
      <c r="AM8" s="156"/>
      <c r="AN8" s="156"/>
      <c r="AO8" s="156"/>
      <c r="AP8" s="156"/>
      <c r="AQ8" s="156"/>
      <c r="AR8" s="156"/>
      <c r="AS8" s="156"/>
      <c r="AT8" s="156"/>
      <c r="AU8" s="156"/>
      <c r="AV8" s="156"/>
      <c r="AW8" s="110"/>
    </row>
    <row r="9" spans="2:72" ht="18.95" customHeight="1">
      <c r="B9" s="26">
        <f t="shared" si="0"/>
        <v>45964</v>
      </c>
      <c r="C9" s="33">
        <v>3</v>
      </c>
      <c r="D9" s="46" t="str">
        <f t="shared" si="1"/>
        <v>月</v>
      </c>
      <c r="E9" s="57"/>
      <c r="F9" s="68"/>
      <c r="G9" s="75"/>
      <c r="H9" s="82">
        <f t="shared" si="2"/>
        <v>0</v>
      </c>
      <c r="I9" s="57"/>
      <c r="J9" s="68"/>
      <c r="K9" s="75"/>
      <c r="L9" s="82">
        <f t="shared" si="3"/>
        <v>0</v>
      </c>
      <c r="M9" s="57"/>
      <c r="N9" s="68"/>
      <c r="O9" s="75"/>
      <c r="P9" s="82">
        <f t="shared" si="4"/>
        <v>0</v>
      </c>
      <c r="Q9" s="91">
        <f t="shared" si="5"/>
        <v>0</v>
      </c>
      <c r="R9" s="98">
        <f t="shared" si="5"/>
        <v>0</v>
      </c>
      <c r="S9" s="102">
        <f t="shared" si="5"/>
        <v>0</v>
      </c>
      <c r="T9" s="106">
        <f t="shared" si="5"/>
        <v>0</v>
      </c>
      <c r="U9" s="110"/>
      <c r="V9" s="110"/>
      <c r="W9" s="115"/>
      <c r="X9" s="115"/>
      <c r="Y9" s="115"/>
      <c r="Z9" s="115"/>
      <c r="AA9" s="115"/>
      <c r="AB9" s="115"/>
      <c r="AC9" s="115"/>
      <c r="AD9" s="115"/>
      <c r="AE9" s="115"/>
      <c r="AF9" s="115"/>
      <c r="AG9" s="115"/>
      <c r="AH9" s="151" t="s">
        <v>11</v>
      </c>
      <c r="AI9" s="151"/>
      <c r="AJ9" s="157"/>
      <c r="AK9" s="164">
        <f>事業者!D8</f>
        <v>0</v>
      </c>
      <c r="AL9" s="157"/>
      <c r="AM9" s="157"/>
      <c r="AN9" s="151"/>
      <c r="AO9" s="151"/>
      <c r="AP9" s="151"/>
      <c r="AQ9" s="151"/>
      <c r="AR9" s="151"/>
      <c r="AS9" s="151"/>
      <c r="AT9" s="151"/>
      <c r="AU9" s="151"/>
      <c r="AV9" s="151"/>
      <c r="AW9" s="110"/>
    </row>
    <row r="10" spans="2:72" ht="18.95" customHeight="1">
      <c r="B10" s="26">
        <f t="shared" si="0"/>
        <v>45965</v>
      </c>
      <c r="C10" s="33">
        <v>4</v>
      </c>
      <c r="D10" s="46" t="str">
        <f t="shared" si="1"/>
        <v>火</v>
      </c>
      <c r="E10" s="57"/>
      <c r="F10" s="68"/>
      <c r="G10" s="75"/>
      <c r="H10" s="82">
        <f t="shared" si="2"/>
        <v>0</v>
      </c>
      <c r="I10" s="57"/>
      <c r="J10" s="68"/>
      <c r="K10" s="75"/>
      <c r="L10" s="82">
        <f t="shared" si="3"/>
        <v>0</v>
      </c>
      <c r="M10" s="57"/>
      <c r="N10" s="68"/>
      <c r="O10" s="75"/>
      <c r="P10" s="82">
        <f t="shared" si="4"/>
        <v>0</v>
      </c>
      <c r="Q10" s="91">
        <f t="shared" si="5"/>
        <v>0</v>
      </c>
      <c r="R10" s="98">
        <f t="shared" si="5"/>
        <v>0</v>
      </c>
      <c r="S10" s="102">
        <f t="shared" si="5"/>
        <v>0</v>
      </c>
      <c r="T10" s="106">
        <f t="shared" si="5"/>
        <v>0</v>
      </c>
      <c r="U10" s="110"/>
      <c r="V10" s="110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52"/>
      <c r="AI10" s="154"/>
      <c r="AJ10" s="158"/>
      <c r="AK10" s="165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110"/>
    </row>
    <row r="11" spans="2:72" ht="18.95" customHeight="1">
      <c r="B11" s="26">
        <f t="shared" si="0"/>
        <v>45966</v>
      </c>
      <c r="C11" s="33">
        <v>5</v>
      </c>
      <c r="D11" s="46" t="str">
        <f t="shared" si="1"/>
        <v>水</v>
      </c>
      <c r="E11" s="57"/>
      <c r="F11" s="68"/>
      <c r="G11" s="75"/>
      <c r="H11" s="82">
        <f t="shared" si="2"/>
        <v>0</v>
      </c>
      <c r="I11" s="57"/>
      <c r="J11" s="68"/>
      <c r="K11" s="75"/>
      <c r="L11" s="82">
        <f t="shared" si="3"/>
        <v>0</v>
      </c>
      <c r="M11" s="57"/>
      <c r="N11" s="68"/>
      <c r="O11" s="75"/>
      <c r="P11" s="82">
        <f t="shared" si="4"/>
        <v>0</v>
      </c>
      <c r="Q11" s="91">
        <f t="shared" si="5"/>
        <v>0</v>
      </c>
      <c r="R11" s="98">
        <f t="shared" si="5"/>
        <v>0</v>
      </c>
      <c r="S11" s="102">
        <f t="shared" si="5"/>
        <v>0</v>
      </c>
      <c r="T11" s="106">
        <f t="shared" si="5"/>
        <v>0</v>
      </c>
      <c r="U11" s="110"/>
      <c r="V11" s="110"/>
      <c r="W11" s="115"/>
      <c r="X11" s="115"/>
      <c r="Y11" s="115"/>
      <c r="Z11" s="115"/>
      <c r="AA11" s="115"/>
      <c r="AB11" s="115"/>
      <c r="AC11" s="115"/>
      <c r="AD11" s="115"/>
      <c r="AE11" s="115"/>
      <c r="AF11" s="115"/>
      <c r="AG11" s="115"/>
      <c r="AH11" s="115" t="s">
        <v>19</v>
      </c>
      <c r="AI11" s="155"/>
      <c r="AJ11" s="159"/>
      <c r="AK11" s="164">
        <f>事業者!D6</f>
        <v>0</v>
      </c>
      <c r="AL11" s="164"/>
      <c r="AM11" s="164"/>
      <c r="AN11" s="164"/>
      <c r="AO11" s="164"/>
      <c r="AP11" s="164"/>
      <c r="AQ11" s="164"/>
      <c r="AR11" s="164"/>
      <c r="AS11" s="164"/>
      <c r="AT11" s="164"/>
      <c r="AU11" s="164"/>
      <c r="AV11" s="164"/>
      <c r="AW11" s="110"/>
    </row>
    <row r="12" spans="2:72" ht="18.95" customHeight="1">
      <c r="B12" s="26">
        <f t="shared" si="0"/>
        <v>45967</v>
      </c>
      <c r="C12" s="33">
        <v>6</v>
      </c>
      <c r="D12" s="46" t="str">
        <f t="shared" si="1"/>
        <v>木</v>
      </c>
      <c r="E12" s="57"/>
      <c r="F12" s="68"/>
      <c r="G12" s="75"/>
      <c r="H12" s="82">
        <f t="shared" si="2"/>
        <v>0</v>
      </c>
      <c r="I12" s="57"/>
      <c r="J12" s="68"/>
      <c r="K12" s="75"/>
      <c r="L12" s="82">
        <f t="shared" si="3"/>
        <v>0</v>
      </c>
      <c r="M12" s="57"/>
      <c r="N12" s="68"/>
      <c r="O12" s="75"/>
      <c r="P12" s="82">
        <f t="shared" si="4"/>
        <v>0</v>
      </c>
      <c r="Q12" s="91">
        <f t="shared" si="5"/>
        <v>0</v>
      </c>
      <c r="R12" s="98">
        <f t="shared" si="5"/>
        <v>0</v>
      </c>
      <c r="S12" s="102">
        <f t="shared" si="5"/>
        <v>0</v>
      </c>
      <c r="T12" s="106">
        <f t="shared" si="5"/>
        <v>0</v>
      </c>
      <c r="U12" s="110"/>
      <c r="V12" s="110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53"/>
      <c r="AI12" s="153"/>
      <c r="AJ12" s="153"/>
      <c r="AK12" s="166">
        <f>事業者!D10</f>
        <v>0</v>
      </c>
      <c r="AL12" s="153"/>
      <c r="AM12" s="153"/>
      <c r="AN12" s="153"/>
      <c r="AO12" s="175"/>
      <c r="AP12" s="167">
        <f>事業者!D12</f>
        <v>0</v>
      </c>
      <c r="AQ12" s="153"/>
      <c r="AR12" s="153"/>
      <c r="AS12" s="153"/>
      <c r="AT12" s="153"/>
      <c r="AU12" s="153"/>
      <c r="AV12" s="168"/>
      <c r="AW12" s="110"/>
    </row>
    <row r="13" spans="2:72" ht="18.95" customHeight="1">
      <c r="B13" s="26">
        <f t="shared" si="0"/>
        <v>45968</v>
      </c>
      <c r="C13" s="33">
        <v>7</v>
      </c>
      <c r="D13" s="46" t="str">
        <f t="shared" si="1"/>
        <v>金</v>
      </c>
      <c r="E13" s="57"/>
      <c r="F13" s="68"/>
      <c r="G13" s="75"/>
      <c r="H13" s="82">
        <f t="shared" si="2"/>
        <v>0</v>
      </c>
      <c r="I13" s="57"/>
      <c r="J13" s="68"/>
      <c r="K13" s="75"/>
      <c r="L13" s="82">
        <f t="shared" si="3"/>
        <v>0</v>
      </c>
      <c r="M13" s="57"/>
      <c r="N13" s="68"/>
      <c r="O13" s="75"/>
      <c r="P13" s="82">
        <f t="shared" si="4"/>
        <v>0</v>
      </c>
      <c r="Q13" s="91">
        <f t="shared" si="5"/>
        <v>0</v>
      </c>
      <c r="R13" s="98">
        <f t="shared" si="5"/>
        <v>0</v>
      </c>
      <c r="S13" s="102">
        <f t="shared" si="5"/>
        <v>0</v>
      </c>
      <c r="T13" s="106">
        <f t="shared" si="5"/>
        <v>0</v>
      </c>
      <c r="U13" s="110"/>
      <c r="V13" s="110"/>
      <c r="W13" s="116"/>
      <c r="X13" s="116"/>
      <c r="Y13" s="116"/>
      <c r="Z13" s="116"/>
      <c r="AA13" s="116"/>
      <c r="AB13" s="116"/>
      <c r="AC13" s="116"/>
      <c r="AD13" s="116"/>
      <c r="AE13" s="116"/>
      <c r="AF13" s="116"/>
      <c r="AG13" s="116"/>
      <c r="AH13" s="116"/>
      <c r="AI13" s="116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10"/>
    </row>
    <row r="14" spans="2:72" ht="18.95" customHeight="1">
      <c r="B14" s="26">
        <f t="shared" si="0"/>
        <v>45969</v>
      </c>
      <c r="C14" s="33">
        <v>8</v>
      </c>
      <c r="D14" s="46" t="str">
        <f t="shared" si="1"/>
        <v>土</v>
      </c>
      <c r="E14" s="57"/>
      <c r="F14" s="68"/>
      <c r="G14" s="75"/>
      <c r="H14" s="82">
        <f t="shared" si="2"/>
        <v>0</v>
      </c>
      <c r="I14" s="57"/>
      <c r="J14" s="68"/>
      <c r="K14" s="75"/>
      <c r="L14" s="82">
        <f t="shared" si="3"/>
        <v>0</v>
      </c>
      <c r="M14" s="57"/>
      <c r="N14" s="68"/>
      <c r="O14" s="75"/>
      <c r="P14" s="82">
        <f t="shared" si="4"/>
        <v>0</v>
      </c>
      <c r="Q14" s="91">
        <f t="shared" si="5"/>
        <v>0</v>
      </c>
      <c r="R14" s="98">
        <f t="shared" si="5"/>
        <v>0</v>
      </c>
      <c r="S14" s="102">
        <f t="shared" si="5"/>
        <v>0</v>
      </c>
      <c r="T14" s="106">
        <f t="shared" si="5"/>
        <v>0</v>
      </c>
      <c r="U14" s="110"/>
      <c r="V14" s="110"/>
      <c r="W14" s="112"/>
      <c r="X14" s="112"/>
      <c r="Y14" s="112"/>
      <c r="Z14" s="112"/>
      <c r="AA14" s="112"/>
      <c r="AB14" s="112"/>
      <c r="AC14" s="112"/>
      <c r="AD14" s="112"/>
      <c r="AE14" s="112"/>
      <c r="AF14" s="112"/>
      <c r="AG14" s="112"/>
      <c r="AH14" s="112"/>
      <c r="AI14" s="112"/>
      <c r="AJ14" s="161"/>
      <c r="AK14" s="161"/>
      <c r="AL14" s="161"/>
      <c r="AM14" s="161"/>
      <c r="AN14" s="161"/>
      <c r="AO14" s="161"/>
      <c r="AP14" s="161"/>
      <c r="AQ14" s="161"/>
      <c r="AR14" s="161"/>
      <c r="AS14" s="161"/>
      <c r="AT14" s="161"/>
      <c r="AU14" s="161"/>
      <c r="AV14" s="161" t="str">
        <f>("（"&amp;(LOOKUP($C$1,集計用!$Q$5:$Q$33,集計用!$R$5:$R$33)&amp;" "&amp;E1&amp;" 月分)"))</f>
        <v>（令和 7 年 11 月分)</v>
      </c>
      <c r="AW14" s="110"/>
    </row>
    <row r="15" spans="2:72" ht="18.95" customHeight="1">
      <c r="B15" s="26">
        <f t="shared" si="0"/>
        <v>45970</v>
      </c>
      <c r="C15" s="33">
        <v>9</v>
      </c>
      <c r="D15" s="46" t="str">
        <f t="shared" si="1"/>
        <v>日</v>
      </c>
      <c r="E15" s="57"/>
      <c r="F15" s="68"/>
      <c r="G15" s="75"/>
      <c r="H15" s="82">
        <f t="shared" si="2"/>
        <v>0</v>
      </c>
      <c r="I15" s="57"/>
      <c r="J15" s="68"/>
      <c r="K15" s="75"/>
      <c r="L15" s="82">
        <f t="shared" si="3"/>
        <v>0</v>
      </c>
      <c r="M15" s="57"/>
      <c r="N15" s="68"/>
      <c r="O15" s="75"/>
      <c r="P15" s="82">
        <f t="shared" si="4"/>
        <v>0</v>
      </c>
      <c r="Q15" s="91">
        <f t="shared" si="5"/>
        <v>0</v>
      </c>
      <c r="R15" s="98">
        <f t="shared" si="5"/>
        <v>0</v>
      </c>
      <c r="S15" s="102">
        <f t="shared" si="5"/>
        <v>0</v>
      </c>
      <c r="T15" s="106">
        <f t="shared" si="5"/>
        <v>0</v>
      </c>
      <c r="U15" s="110"/>
      <c r="V15" s="110"/>
      <c r="W15" s="117" t="s">
        <v>111</v>
      </c>
      <c r="X15" s="125"/>
      <c r="Y15" s="125"/>
      <c r="Z15" s="125"/>
      <c r="AA15" s="125"/>
      <c r="AB15" s="125"/>
      <c r="AC15" s="125"/>
      <c r="AD15" s="134"/>
      <c r="AE15" s="118" t="s">
        <v>106</v>
      </c>
      <c r="AF15" s="118"/>
      <c r="AG15" s="118"/>
      <c r="AH15" s="118"/>
      <c r="AI15" s="118"/>
      <c r="AJ15" s="118"/>
      <c r="AK15" s="118"/>
      <c r="AL15" s="118"/>
      <c r="AM15" s="118"/>
      <c r="AN15" s="118"/>
      <c r="AO15" s="118"/>
      <c r="AP15" s="118"/>
      <c r="AQ15" s="118"/>
      <c r="AR15" s="118"/>
      <c r="AS15" s="118"/>
      <c r="AT15" s="118"/>
      <c r="AU15" s="118"/>
      <c r="AV15" s="118"/>
    </row>
    <row r="16" spans="2:72" ht="18.95" customHeight="1">
      <c r="B16" s="26">
        <f t="shared" si="0"/>
        <v>45971</v>
      </c>
      <c r="C16" s="33">
        <v>10</v>
      </c>
      <c r="D16" s="46" t="str">
        <f t="shared" si="1"/>
        <v>月</v>
      </c>
      <c r="E16" s="57"/>
      <c r="F16" s="68"/>
      <c r="G16" s="75"/>
      <c r="H16" s="82">
        <f t="shared" si="2"/>
        <v>0</v>
      </c>
      <c r="I16" s="57"/>
      <c r="J16" s="68"/>
      <c r="K16" s="75"/>
      <c r="L16" s="82">
        <f t="shared" si="3"/>
        <v>0</v>
      </c>
      <c r="M16" s="57"/>
      <c r="N16" s="68"/>
      <c r="O16" s="75"/>
      <c r="P16" s="82">
        <f t="shared" si="4"/>
        <v>0</v>
      </c>
      <c r="Q16" s="91">
        <f t="shared" si="5"/>
        <v>0</v>
      </c>
      <c r="R16" s="98">
        <f t="shared" si="5"/>
        <v>0</v>
      </c>
      <c r="S16" s="102">
        <f t="shared" si="5"/>
        <v>0</v>
      </c>
      <c r="T16" s="106">
        <f t="shared" si="5"/>
        <v>0</v>
      </c>
      <c r="U16" s="110"/>
      <c r="V16" s="110"/>
      <c r="W16" s="118" t="s">
        <v>27</v>
      </c>
      <c r="X16" s="118"/>
      <c r="Y16" s="118"/>
      <c r="Z16" s="118"/>
      <c r="AA16" s="118"/>
      <c r="AB16" s="118"/>
      <c r="AC16" s="118"/>
      <c r="AD16" s="118"/>
      <c r="AE16" s="139">
        <f>COUNTIF(Q7:Q37,"&gt;0")</f>
        <v>0</v>
      </c>
      <c r="AF16" s="139"/>
      <c r="AG16" s="139"/>
      <c r="AH16" s="139"/>
      <c r="AI16" s="139"/>
      <c r="AJ16" s="139"/>
      <c r="AK16" s="139"/>
      <c r="AL16" s="139"/>
      <c r="AM16" s="139"/>
      <c r="AN16" s="139"/>
      <c r="AO16" s="139"/>
      <c r="AP16" s="139"/>
      <c r="AQ16" s="139"/>
      <c r="AR16" s="139"/>
      <c r="AS16" s="139"/>
      <c r="AT16" s="139"/>
      <c r="AU16" s="139"/>
      <c r="AV16" s="139"/>
    </row>
    <row r="17" spans="2:48" ht="18.95" customHeight="1">
      <c r="B17" s="26">
        <f t="shared" si="0"/>
        <v>45972</v>
      </c>
      <c r="C17" s="33">
        <v>11</v>
      </c>
      <c r="D17" s="46" t="str">
        <f t="shared" si="1"/>
        <v>火</v>
      </c>
      <c r="E17" s="57"/>
      <c r="F17" s="68"/>
      <c r="G17" s="75"/>
      <c r="H17" s="82">
        <f t="shared" si="2"/>
        <v>0</v>
      </c>
      <c r="I17" s="57"/>
      <c r="J17" s="68"/>
      <c r="K17" s="75"/>
      <c r="L17" s="82">
        <f t="shared" si="3"/>
        <v>0</v>
      </c>
      <c r="M17" s="57"/>
      <c r="N17" s="68"/>
      <c r="O17" s="75"/>
      <c r="P17" s="82">
        <f t="shared" si="4"/>
        <v>0</v>
      </c>
      <c r="Q17" s="91">
        <f t="shared" si="5"/>
        <v>0</v>
      </c>
      <c r="R17" s="98">
        <f t="shared" si="5"/>
        <v>0</v>
      </c>
      <c r="S17" s="102">
        <f t="shared" si="5"/>
        <v>0</v>
      </c>
      <c r="T17" s="106">
        <f t="shared" si="5"/>
        <v>0</v>
      </c>
      <c r="U17" s="110"/>
      <c r="V17" s="110"/>
      <c r="W17" s="118"/>
      <c r="X17" s="118"/>
      <c r="Y17" s="118"/>
      <c r="Z17" s="118"/>
      <c r="AA17" s="118"/>
      <c r="AB17" s="118"/>
      <c r="AC17" s="118"/>
      <c r="AD17" s="118"/>
      <c r="AE17" s="139"/>
      <c r="AF17" s="139"/>
      <c r="AG17" s="139"/>
      <c r="AH17" s="139"/>
      <c r="AI17" s="139"/>
      <c r="AJ17" s="139"/>
      <c r="AK17" s="139"/>
      <c r="AL17" s="139"/>
      <c r="AM17" s="139"/>
      <c r="AN17" s="139"/>
      <c r="AO17" s="139"/>
      <c r="AP17" s="139"/>
      <c r="AQ17" s="139"/>
      <c r="AR17" s="139"/>
      <c r="AS17" s="139"/>
      <c r="AT17" s="139"/>
      <c r="AU17" s="139"/>
      <c r="AV17" s="139"/>
    </row>
    <row r="18" spans="2:48" ht="18.95" customHeight="1">
      <c r="B18" s="26">
        <f t="shared" si="0"/>
        <v>45973</v>
      </c>
      <c r="C18" s="33">
        <v>12</v>
      </c>
      <c r="D18" s="46" t="str">
        <f t="shared" si="1"/>
        <v>水</v>
      </c>
      <c r="E18" s="57"/>
      <c r="F18" s="68"/>
      <c r="G18" s="75"/>
      <c r="H18" s="82">
        <f t="shared" si="2"/>
        <v>0</v>
      </c>
      <c r="I18" s="57"/>
      <c r="J18" s="68"/>
      <c r="K18" s="75"/>
      <c r="L18" s="82">
        <f t="shared" si="3"/>
        <v>0</v>
      </c>
      <c r="M18" s="57"/>
      <c r="N18" s="68"/>
      <c r="O18" s="75"/>
      <c r="P18" s="82">
        <f t="shared" si="4"/>
        <v>0</v>
      </c>
      <c r="Q18" s="91">
        <f t="shared" si="5"/>
        <v>0</v>
      </c>
      <c r="R18" s="98">
        <f t="shared" si="5"/>
        <v>0</v>
      </c>
      <c r="S18" s="102">
        <f t="shared" si="5"/>
        <v>0</v>
      </c>
      <c r="T18" s="106">
        <f t="shared" si="5"/>
        <v>0</v>
      </c>
      <c r="U18" s="110"/>
      <c r="V18" s="110"/>
      <c r="W18" s="118"/>
      <c r="X18" s="118"/>
      <c r="Y18" s="118"/>
      <c r="Z18" s="118"/>
      <c r="AA18" s="118"/>
      <c r="AB18" s="118"/>
      <c r="AC18" s="118"/>
      <c r="AD18" s="118"/>
      <c r="AE18" s="139"/>
      <c r="AF18" s="139"/>
      <c r="AG18" s="139"/>
      <c r="AH18" s="139"/>
      <c r="AI18" s="139"/>
      <c r="AJ18" s="139"/>
      <c r="AK18" s="139"/>
      <c r="AL18" s="139"/>
      <c r="AM18" s="139"/>
      <c r="AN18" s="139"/>
      <c r="AO18" s="139"/>
      <c r="AP18" s="139"/>
      <c r="AQ18" s="139"/>
      <c r="AR18" s="139"/>
      <c r="AS18" s="139"/>
      <c r="AT18" s="139"/>
      <c r="AU18" s="139"/>
      <c r="AV18" s="139"/>
    </row>
    <row r="19" spans="2:48" ht="18.95" customHeight="1">
      <c r="B19" s="26">
        <f t="shared" si="0"/>
        <v>45974</v>
      </c>
      <c r="C19" s="33">
        <v>13</v>
      </c>
      <c r="D19" s="46" t="str">
        <f t="shared" si="1"/>
        <v>木</v>
      </c>
      <c r="E19" s="57"/>
      <c r="F19" s="68"/>
      <c r="G19" s="75"/>
      <c r="H19" s="82">
        <f t="shared" si="2"/>
        <v>0</v>
      </c>
      <c r="I19" s="57"/>
      <c r="J19" s="68"/>
      <c r="K19" s="75"/>
      <c r="L19" s="82">
        <f t="shared" si="3"/>
        <v>0</v>
      </c>
      <c r="M19" s="57"/>
      <c r="N19" s="68"/>
      <c r="O19" s="75"/>
      <c r="P19" s="82">
        <f t="shared" si="4"/>
        <v>0</v>
      </c>
      <c r="Q19" s="91">
        <f t="shared" si="5"/>
        <v>0</v>
      </c>
      <c r="R19" s="98">
        <f t="shared" si="5"/>
        <v>0</v>
      </c>
      <c r="S19" s="102">
        <f t="shared" si="5"/>
        <v>0</v>
      </c>
      <c r="T19" s="106">
        <f t="shared" si="5"/>
        <v>0</v>
      </c>
      <c r="U19" s="110"/>
      <c r="V19" s="110"/>
      <c r="W19" s="119" t="s">
        <v>25</v>
      </c>
      <c r="X19" s="126"/>
      <c r="Y19" s="131" t="s">
        <v>107</v>
      </c>
      <c r="Z19" s="132"/>
      <c r="AA19" s="132"/>
      <c r="AB19" s="132"/>
      <c r="AC19" s="132"/>
      <c r="AD19" s="135"/>
      <c r="AE19" s="140" t="str">
        <f>E5</f>
        <v>木くず（生木）</v>
      </c>
      <c r="AF19" s="147"/>
      <c r="AG19" s="147"/>
      <c r="AH19" s="147"/>
      <c r="AI19" s="147"/>
      <c r="AJ19" s="162"/>
      <c r="AK19" s="140" t="str">
        <f>I5</f>
        <v>木くず（廃材）</v>
      </c>
      <c r="AL19" s="147"/>
      <c r="AM19" s="147"/>
      <c r="AN19" s="147"/>
      <c r="AO19" s="147"/>
      <c r="AP19" s="162"/>
      <c r="AQ19" s="140" t="str">
        <f>M5</f>
        <v>草</v>
      </c>
      <c r="AR19" s="147"/>
      <c r="AS19" s="147"/>
      <c r="AT19" s="147"/>
      <c r="AU19" s="147"/>
      <c r="AV19" s="162"/>
    </row>
    <row r="20" spans="2:48" ht="18.95" customHeight="1">
      <c r="B20" s="26">
        <f t="shared" si="0"/>
        <v>45975</v>
      </c>
      <c r="C20" s="33">
        <v>14</v>
      </c>
      <c r="D20" s="46" t="str">
        <f t="shared" si="1"/>
        <v>金</v>
      </c>
      <c r="E20" s="57"/>
      <c r="F20" s="68"/>
      <c r="G20" s="75"/>
      <c r="H20" s="82">
        <f t="shared" si="2"/>
        <v>0</v>
      </c>
      <c r="I20" s="57"/>
      <c r="J20" s="68"/>
      <c r="K20" s="75"/>
      <c r="L20" s="82">
        <f t="shared" si="3"/>
        <v>0</v>
      </c>
      <c r="M20" s="57"/>
      <c r="N20" s="68"/>
      <c r="O20" s="75"/>
      <c r="P20" s="82">
        <f t="shared" si="4"/>
        <v>0</v>
      </c>
      <c r="Q20" s="91">
        <f t="shared" si="5"/>
        <v>0</v>
      </c>
      <c r="R20" s="98">
        <f t="shared" si="5"/>
        <v>0</v>
      </c>
      <c r="S20" s="102">
        <f t="shared" si="5"/>
        <v>0</v>
      </c>
      <c r="T20" s="106">
        <f t="shared" si="5"/>
        <v>0</v>
      </c>
      <c r="U20" s="110"/>
      <c r="V20" s="110"/>
      <c r="W20" s="120"/>
      <c r="X20" s="127"/>
      <c r="Y20" s="31"/>
      <c r="Z20" s="133"/>
      <c r="AA20" s="133"/>
      <c r="AB20" s="133"/>
      <c r="AC20" s="133"/>
      <c r="AD20" s="50"/>
      <c r="AE20" s="141"/>
      <c r="AF20" s="148"/>
      <c r="AG20" s="148"/>
      <c r="AH20" s="148"/>
      <c r="AI20" s="148"/>
      <c r="AJ20" s="163"/>
      <c r="AK20" s="141"/>
      <c r="AL20" s="148"/>
      <c r="AM20" s="148"/>
      <c r="AN20" s="148"/>
      <c r="AO20" s="148"/>
      <c r="AP20" s="163"/>
      <c r="AQ20" s="141"/>
      <c r="AR20" s="148"/>
      <c r="AS20" s="148"/>
      <c r="AT20" s="148"/>
      <c r="AU20" s="148"/>
      <c r="AV20" s="163"/>
    </row>
    <row r="21" spans="2:48" ht="18.95" customHeight="1">
      <c r="B21" s="26">
        <f t="shared" si="0"/>
        <v>45976</v>
      </c>
      <c r="C21" s="33">
        <v>15</v>
      </c>
      <c r="D21" s="46" t="str">
        <f t="shared" si="1"/>
        <v>土</v>
      </c>
      <c r="E21" s="57"/>
      <c r="F21" s="68"/>
      <c r="G21" s="75"/>
      <c r="H21" s="82">
        <f t="shared" si="2"/>
        <v>0</v>
      </c>
      <c r="I21" s="57"/>
      <c r="J21" s="68"/>
      <c r="K21" s="75"/>
      <c r="L21" s="82">
        <f t="shared" si="3"/>
        <v>0</v>
      </c>
      <c r="M21" s="57"/>
      <c r="N21" s="68"/>
      <c r="O21" s="75"/>
      <c r="P21" s="82">
        <f t="shared" si="4"/>
        <v>0</v>
      </c>
      <c r="Q21" s="91">
        <f t="shared" si="5"/>
        <v>0</v>
      </c>
      <c r="R21" s="98">
        <f t="shared" si="5"/>
        <v>0</v>
      </c>
      <c r="S21" s="102">
        <f t="shared" si="5"/>
        <v>0</v>
      </c>
      <c r="T21" s="106">
        <f t="shared" si="5"/>
        <v>0</v>
      </c>
      <c r="U21" s="110"/>
      <c r="V21" s="110"/>
      <c r="W21" s="120"/>
      <c r="X21" s="127"/>
      <c r="Y21" s="118" t="s">
        <v>89</v>
      </c>
      <c r="Z21" s="118"/>
      <c r="AA21" s="118"/>
      <c r="AB21" s="118"/>
      <c r="AC21" s="118"/>
      <c r="AD21" s="118"/>
      <c r="AE21" s="142">
        <f>E38</f>
        <v>0</v>
      </c>
      <c r="AF21" s="142"/>
      <c r="AG21" s="142"/>
      <c r="AH21" s="142"/>
      <c r="AI21" s="142"/>
      <c r="AJ21" s="142"/>
      <c r="AK21" s="142">
        <f>I38</f>
        <v>0</v>
      </c>
      <c r="AL21" s="142"/>
      <c r="AM21" s="142"/>
      <c r="AN21" s="142"/>
      <c r="AO21" s="142"/>
      <c r="AP21" s="142"/>
      <c r="AQ21" s="142">
        <f>$M$38</f>
        <v>0</v>
      </c>
      <c r="AR21" s="142"/>
      <c r="AS21" s="142"/>
      <c r="AT21" s="142"/>
      <c r="AU21" s="142"/>
      <c r="AV21" s="142"/>
    </row>
    <row r="22" spans="2:48" ht="18.95" customHeight="1">
      <c r="B22" s="26">
        <f t="shared" si="0"/>
        <v>45977</v>
      </c>
      <c r="C22" s="33">
        <v>16</v>
      </c>
      <c r="D22" s="46" t="str">
        <f t="shared" si="1"/>
        <v>日</v>
      </c>
      <c r="E22" s="57"/>
      <c r="F22" s="68"/>
      <c r="G22" s="75"/>
      <c r="H22" s="82">
        <f t="shared" si="2"/>
        <v>0</v>
      </c>
      <c r="I22" s="57"/>
      <c r="J22" s="68"/>
      <c r="K22" s="75"/>
      <c r="L22" s="82">
        <f t="shared" si="3"/>
        <v>0</v>
      </c>
      <c r="M22" s="57"/>
      <c r="N22" s="68"/>
      <c r="O22" s="75"/>
      <c r="P22" s="82">
        <f t="shared" si="4"/>
        <v>0</v>
      </c>
      <c r="Q22" s="91">
        <f t="shared" si="5"/>
        <v>0</v>
      </c>
      <c r="R22" s="98">
        <f t="shared" si="5"/>
        <v>0</v>
      </c>
      <c r="S22" s="102">
        <f t="shared" si="5"/>
        <v>0</v>
      </c>
      <c r="T22" s="106">
        <f t="shared" si="5"/>
        <v>0</v>
      </c>
      <c r="U22" s="110"/>
      <c r="V22" s="110"/>
      <c r="W22" s="120"/>
      <c r="X22" s="127"/>
      <c r="Y22" s="118"/>
      <c r="Z22" s="118"/>
      <c r="AA22" s="118"/>
      <c r="AB22" s="118"/>
      <c r="AC22" s="118"/>
      <c r="AD22" s="118"/>
      <c r="AE22" s="142"/>
      <c r="AF22" s="142"/>
      <c r="AG22" s="142"/>
      <c r="AH22" s="142"/>
      <c r="AI22" s="142"/>
      <c r="AJ22" s="142"/>
      <c r="AK22" s="142"/>
      <c r="AL22" s="142"/>
      <c r="AM22" s="142"/>
      <c r="AN22" s="142"/>
      <c r="AO22" s="142"/>
      <c r="AP22" s="142"/>
      <c r="AQ22" s="142"/>
      <c r="AR22" s="142"/>
      <c r="AS22" s="142"/>
      <c r="AT22" s="142"/>
      <c r="AU22" s="142"/>
      <c r="AV22" s="142"/>
    </row>
    <row r="23" spans="2:48" ht="18.95" customHeight="1">
      <c r="B23" s="26">
        <f t="shared" si="0"/>
        <v>45978</v>
      </c>
      <c r="C23" s="33">
        <v>17</v>
      </c>
      <c r="D23" s="46" t="str">
        <f t="shared" si="1"/>
        <v>月</v>
      </c>
      <c r="E23" s="57"/>
      <c r="F23" s="68"/>
      <c r="G23" s="75"/>
      <c r="H23" s="82">
        <f t="shared" si="2"/>
        <v>0</v>
      </c>
      <c r="I23" s="57"/>
      <c r="J23" s="68"/>
      <c r="K23" s="75"/>
      <c r="L23" s="82">
        <f t="shared" si="3"/>
        <v>0</v>
      </c>
      <c r="M23" s="57"/>
      <c r="N23" s="68"/>
      <c r="O23" s="75"/>
      <c r="P23" s="82">
        <f t="shared" si="4"/>
        <v>0</v>
      </c>
      <c r="Q23" s="91">
        <f t="shared" si="5"/>
        <v>0</v>
      </c>
      <c r="R23" s="98">
        <f t="shared" si="5"/>
        <v>0</v>
      </c>
      <c r="S23" s="102">
        <f t="shared" si="5"/>
        <v>0</v>
      </c>
      <c r="T23" s="106">
        <f t="shared" si="5"/>
        <v>0</v>
      </c>
      <c r="U23" s="110"/>
      <c r="V23" s="110"/>
      <c r="W23" s="120"/>
      <c r="X23" s="127"/>
      <c r="Y23" s="118"/>
      <c r="Z23" s="118"/>
      <c r="AA23" s="118"/>
      <c r="AB23" s="118"/>
      <c r="AC23" s="118"/>
      <c r="AD23" s="118"/>
      <c r="AE23" s="142"/>
      <c r="AF23" s="142"/>
      <c r="AG23" s="142"/>
      <c r="AH23" s="142"/>
      <c r="AI23" s="142"/>
      <c r="AJ23" s="142"/>
      <c r="AK23" s="142"/>
      <c r="AL23" s="142"/>
      <c r="AM23" s="142"/>
      <c r="AN23" s="142"/>
      <c r="AO23" s="142"/>
      <c r="AP23" s="142"/>
      <c r="AQ23" s="142"/>
      <c r="AR23" s="142"/>
      <c r="AS23" s="142"/>
      <c r="AT23" s="142"/>
      <c r="AU23" s="142"/>
      <c r="AV23" s="142"/>
    </row>
    <row r="24" spans="2:48" ht="18.95" customHeight="1">
      <c r="B24" s="26">
        <f t="shared" si="0"/>
        <v>45979</v>
      </c>
      <c r="C24" s="33">
        <v>18</v>
      </c>
      <c r="D24" s="46" t="str">
        <f t="shared" si="1"/>
        <v>火</v>
      </c>
      <c r="E24" s="57"/>
      <c r="F24" s="68"/>
      <c r="G24" s="75"/>
      <c r="H24" s="82">
        <f t="shared" si="2"/>
        <v>0</v>
      </c>
      <c r="I24" s="57"/>
      <c r="J24" s="68"/>
      <c r="K24" s="75"/>
      <c r="L24" s="82">
        <f t="shared" si="3"/>
        <v>0</v>
      </c>
      <c r="M24" s="57"/>
      <c r="N24" s="68"/>
      <c r="O24" s="75"/>
      <c r="P24" s="82">
        <f t="shared" si="4"/>
        <v>0</v>
      </c>
      <c r="Q24" s="91">
        <f t="shared" si="5"/>
        <v>0</v>
      </c>
      <c r="R24" s="98">
        <f t="shared" si="5"/>
        <v>0</v>
      </c>
      <c r="S24" s="102">
        <f t="shared" si="5"/>
        <v>0</v>
      </c>
      <c r="T24" s="106">
        <f t="shared" si="5"/>
        <v>0</v>
      </c>
      <c r="U24" s="110"/>
      <c r="V24" s="110"/>
      <c r="W24" s="120"/>
      <c r="X24" s="127"/>
      <c r="Y24" s="118"/>
      <c r="Z24" s="118"/>
      <c r="AA24" s="118"/>
      <c r="AB24" s="118"/>
      <c r="AC24" s="118"/>
      <c r="AD24" s="118"/>
      <c r="AE24" s="142"/>
      <c r="AF24" s="142"/>
      <c r="AG24" s="142"/>
      <c r="AH24" s="142"/>
      <c r="AI24" s="142"/>
      <c r="AJ24" s="142"/>
      <c r="AK24" s="142"/>
      <c r="AL24" s="142"/>
      <c r="AM24" s="142"/>
      <c r="AN24" s="142"/>
      <c r="AO24" s="142"/>
      <c r="AP24" s="142"/>
      <c r="AQ24" s="142"/>
      <c r="AR24" s="142"/>
      <c r="AS24" s="142"/>
      <c r="AT24" s="142"/>
      <c r="AU24" s="142"/>
      <c r="AV24" s="142"/>
    </row>
    <row r="25" spans="2:48" ht="18.95" customHeight="1">
      <c r="B25" s="26">
        <f t="shared" si="0"/>
        <v>45980</v>
      </c>
      <c r="C25" s="33">
        <v>19</v>
      </c>
      <c r="D25" s="46" t="str">
        <f t="shared" si="1"/>
        <v>水</v>
      </c>
      <c r="E25" s="57"/>
      <c r="F25" s="68"/>
      <c r="G25" s="75"/>
      <c r="H25" s="82">
        <f t="shared" si="2"/>
        <v>0</v>
      </c>
      <c r="I25" s="57"/>
      <c r="J25" s="68"/>
      <c r="K25" s="75"/>
      <c r="L25" s="82">
        <f t="shared" si="3"/>
        <v>0</v>
      </c>
      <c r="M25" s="57"/>
      <c r="N25" s="68"/>
      <c r="O25" s="75"/>
      <c r="P25" s="82">
        <f t="shared" si="4"/>
        <v>0</v>
      </c>
      <c r="Q25" s="91">
        <f t="shared" si="5"/>
        <v>0</v>
      </c>
      <c r="R25" s="98">
        <f t="shared" si="5"/>
        <v>0</v>
      </c>
      <c r="S25" s="102">
        <f t="shared" si="5"/>
        <v>0</v>
      </c>
      <c r="T25" s="106">
        <f t="shared" si="5"/>
        <v>0</v>
      </c>
      <c r="U25" s="110"/>
      <c r="V25" s="110"/>
      <c r="W25" s="120"/>
      <c r="X25" s="127"/>
      <c r="Y25" s="118" t="s">
        <v>109</v>
      </c>
      <c r="Z25" s="118"/>
      <c r="AA25" s="118"/>
      <c r="AB25" s="118"/>
      <c r="AC25" s="118"/>
      <c r="AD25" s="118"/>
      <c r="AE25" s="143">
        <f>F38</f>
        <v>0</v>
      </c>
      <c r="AF25" s="143"/>
      <c r="AG25" s="143"/>
      <c r="AH25" s="143"/>
      <c r="AI25" s="143"/>
      <c r="AJ25" s="143"/>
      <c r="AK25" s="143">
        <f>$J$38</f>
        <v>0</v>
      </c>
      <c r="AL25" s="143"/>
      <c r="AM25" s="143"/>
      <c r="AN25" s="143"/>
      <c r="AO25" s="143"/>
      <c r="AP25" s="143"/>
      <c r="AQ25" s="143">
        <f>$N$38</f>
        <v>0</v>
      </c>
      <c r="AR25" s="143"/>
      <c r="AS25" s="143"/>
      <c r="AT25" s="143"/>
      <c r="AU25" s="143"/>
      <c r="AV25" s="143"/>
    </row>
    <row r="26" spans="2:48" ht="18.95" customHeight="1">
      <c r="B26" s="26">
        <f t="shared" si="0"/>
        <v>45981</v>
      </c>
      <c r="C26" s="33">
        <v>20</v>
      </c>
      <c r="D26" s="46" t="str">
        <f t="shared" si="1"/>
        <v>木</v>
      </c>
      <c r="E26" s="57"/>
      <c r="F26" s="68"/>
      <c r="G26" s="75"/>
      <c r="H26" s="82">
        <f t="shared" si="2"/>
        <v>0</v>
      </c>
      <c r="I26" s="57"/>
      <c r="J26" s="68"/>
      <c r="K26" s="75"/>
      <c r="L26" s="82">
        <f t="shared" si="3"/>
        <v>0</v>
      </c>
      <c r="M26" s="57"/>
      <c r="N26" s="68"/>
      <c r="O26" s="75"/>
      <c r="P26" s="82">
        <f t="shared" si="4"/>
        <v>0</v>
      </c>
      <c r="Q26" s="91">
        <f t="shared" si="5"/>
        <v>0</v>
      </c>
      <c r="R26" s="98">
        <f t="shared" si="5"/>
        <v>0</v>
      </c>
      <c r="S26" s="102">
        <f t="shared" si="5"/>
        <v>0</v>
      </c>
      <c r="T26" s="106">
        <f t="shared" si="5"/>
        <v>0</v>
      </c>
      <c r="U26" s="110"/>
      <c r="V26" s="110"/>
      <c r="W26" s="120"/>
      <c r="X26" s="127"/>
      <c r="Y26" s="118"/>
      <c r="Z26" s="118"/>
      <c r="AA26" s="118"/>
      <c r="AB26" s="118"/>
      <c r="AC26" s="118"/>
      <c r="AD26" s="118"/>
      <c r="AE26" s="143"/>
      <c r="AF26" s="143"/>
      <c r="AG26" s="143"/>
      <c r="AH26" s="143"/>
      <c r="AI26" s="143"/>
      <c r="AJ26" s="143"/>
      <c r="AK26" s="143"/>
      <c r="AL26" s="143"/>
      <c r="AM26" s="143"/>
      <c r="AN26" s="143"/>
      <c r="AO26" s="143"/>
      <c r="AP26" s="143"/>
      <c r="AQ26" s="143"/>
      <c r="AR26" s="143"/>
      <c r="AS26" s="143"/>
      <c r="AT26" s="143"/>
      <c r="AU26" s="143"/>
      <c r="AV26" s="143"/>
    </row>
    <row r="27" spans="2:48" ht="18.95" customHeight="1">
      <c r="B27" s="26">
        <f t="shared" si="0"/>
        <v>45982</v>
      </c>
      <c r="C27" s="33">
        <v>21</v>
      </c>
      <c r="D27" s="46" t="str">
        <f t="shared" si="1"/>
        <v>金</v>
      </c>
      <c r="E27" s="57"/>
      <c r="F27" s="68"/>
      <c r="G27" s="75"/>
      <c r="H27" s="82">
        <f t="shared" si="2"/>
        <v>0</v>
      </c>
      <c r="I27" s="57"/>
      <c r="J27" s="68"/>
      <c r="K27" s="75"/>
      <c r="L27" s="82">
        <f t="shared" si="3"/>
        <v>0</v>
      </c>
      <c r="M27" s="57"/>
      <c r="N27" s="68"/>
      <c r="O27" s="75"/>
      <c r="P27" s="82">
        <f t="shared" si="4"/>
        <v>0</v>
      </c>
      <c r="Q27" s="91">
        <f t="shared" si="5"/>
        <v>0</v>
      </c>
      <c r="R27" s="98">
        <f t="shared" si="5"/>
        <v>0</v>
      </c>
      <c r="S27" s="102">
        <f t="shared" si="5"/>
        <v>0</v>
      </c>
      <c r="T27" s="106">
        <f t="shared" si="5"/>
        <v>0</v>
      </c>
      <c r="U27" s="110"/>
      <c r="V27" s="110"/>
      <c r="W27" s="120"/>
      <c r="X27" s="127"/>
      <c r="Y27" s="118"/>
      <c r="Z27" s="118"/>
      <c r="AA27" s="118"/>
      <c r="AB27" s="118"/>
      <c r="AC27" s="118"/>
      <c r="AD27" s="118"/>
      <c r="AE27" s="143"/>
      <c r="AF27" s="143"/>
      <c r="AG27" s="143"/>
      <c r="AH27" s="143"/>
      <c r="AI27" s="143"/>
      <c r="AJ27" s="143"/>
      <c r="AK27" s="143"/>
      <c r="AL27" s="143"/>
      <c r="AM27" s="143"/>
      <c r="AN27" s="143"/>
      <c r="AO27" s="143"/>
      <c r="AP27" s="143"/>
      <c r="AQ27" s="143"/>
      <c r="AR27" s="143"/>
      <c r="AS27" s="143"/>
      <c r="AT27" s="143"/>
      <c r="AU27" s="143"/>
      <c r="AV27" s="143"/>
    </row>
    <row r="28" spans="2:48" ht="18.95" customHeight="1">
      <c r="B28" s="26">
        <f t="shared" si="0"/>
        <v>45983</v>
      </c>
      <c r="C28" s="33">
        <v>22</v>
      </c>
      <c r="D28" s="46" t="str">
        <f t="shared" si="1"/>
        <v>土</v>
      </c>
      <c r="E28" s="57"/>
      <c r="F28" s="68"/>
      <c r="G28" s="75"/>
      <c r="H28" s="82">
        <f t="shared" si="2"/>
        <v>0</v>
      </c>
      <c r="I28" s="57"/>
      <c r="J28" s="68"/>
      <c r="K28" s="75"/>
      <c r="L28" s="82">
        <f t="shared" si="3"/>
        <v>0</v>
      </c>
      <c r="M28" s="57"/>
      <c r="N28" s="68"/>
      <c r="O28" s="75"/>
      <c r="P28" s="82">
        <f t="shared" si="4"/>
        <v>0</v>
      </c>
      <c r="Q28" s="91">
        <f t="shared" si="5"/>
        <v>0</v>
      </c>
      <c r="R28" s="98">
        <f t="shared" si="5"/>
        <v>0</v>
      </c>
      <c r="S28" s="102">
        <f t="shared" si="5"/>
        <v>0</v>
      </c>
      <c r="T28" s="106">
        <f t="shared" si="5"/>
        <v>0</v>
      </c>
      <c r="U28" s="110"/>
      <c r="V28" s="110"/>
      <c r="W28" s="120"/>
      <c r="X28" s="127"/>
      <c r="Y28" s="118"/>
      <c r="Z28" s="118"/>
      <c r="AA28" s="118"/>
      <c r="AB28" s="118"/>
      <c r="AC28" s="118"/>
      <c r="AD28" s="118"/>
      <c r="AE28" s="143"/>
      <c r="AF28" s="143"/>
      <c r="AG28" s="143"/>
      <c r="AH28" s="143"/>
      <c r="AI28" s="143"/>
      <c r="AJ28" s="143"/>
      <c r="AK28" s="143"/>
      <c r="AL28" s="143"/>
      <c r="AM28" s="143"/>
      <c r="AN28" s="143"/>
      <c r="AO28" s="143"/>
      <c r="AP28" s="143"/>
      <c r="AQ28" s="143"/>
      <c r="AR28" s="143"/>
      <c r="AS28" s="143"/>
      <c r="AT28" s="143"/>
      <c r="AU28" s="143"/>
      <c r="AV28" s="143"/>
    </row>
    <row r="29" spans="2:48" ht="18.95" customHeight="1">
      <c r="B29" s="26">
        <f t="shared" si="0"/>
        <v>45984</v>
      </c>
      <c r="C29" s="33">
        <v>23</v>
      </c>
      <c r="D29" s="46" t="str">
        <f t="shared" si="1"/>
        <v>日</v>
      </c>
      <c r="E29" s="57"/>
      <c r="F29" s="68"/>
      <c r="G29" s="75"/>
      <c r="H29" s="82">
        <f t="shared" si="2"/>
        <v>0</v>
      </c>
      <c r="I29" s="57"/>
      <c r="J29" s="68"/>
      <c r="K29" s="75"/>
      <c r="L29" s="82">
        <f t="shared" si="3"/>
        <v>0</v>
      </c>
      <c r="M29" s="57"/>
      <c r="N29" s="68"/>
      <c r="O29" s="75"/>
      <c r="P29" s="82">
        <f t="shared" si="4"/>
        <v>0</v>
      </c>
      <c r="Q29" s="91">
        <f t="shared" si="5"/>
        <v>0</v>
      </c>
      <c r="R29" s="98">
        <f t="shared" si="5"/>
        <v>0</v>
      </c>
      <c r="S29" s="102">
        <f t="shared" si="5"/>
        <v>0</v>
      </c>
      <c r="T29" s="106">
        <f t="shared" si="5"/>
        <v>0</v>
      </c>
      <c r="U29" s="110"/>
      <c r="V29" s="110"/>
      <c r="W29" s="120"/>
      <c r="X29" s="127"/>
      <c r="Y29" s="118" t="s">
        <v>110</v>
      </c>
      <c r="Z29" s="118"/>
      <c r="AA29" s="118"/>
      <c r="AB29" s="118"/>
      <c r="AC29" s="118"/>
      <c r="AD29" s="118"/>
      <c r="AE29" s="143">
        <f>G38</f>
        <v>0</v>
      </c>
      <c r="AF29" s="143"/>
      <c r="AG29" s="143"/>
      <c r="AH29" s="143"/>
      <c r="AI29" s="143"/>
      <c r="AJ29" s="143"/>
      <c r="AK29" s="143">
        <f>$K$38</f>
        <v>0</v>
      </c>
      <c r="AL29" s="143"/>
      <c r="AM29" s="143"/>
      <c r="AN29" s="143"/>
      <c r="AO29" s="143"/>
      <c r="AP29" s="143"/>
      <c r="AQ29" s="143">
        <f>$O$38</f>
        <v>0</v>
      </c>
      <c r="AR29" s="143"/>
      <c r="AS29" s="143"/>
      <c r="AT29" s="143"/>
      <c r="AU29" s="143"/>
      <c r="AV29" s="143"/>
    </row>
    <row r="30" spans="2:48" ht="18.95" customHeight="1">
      <c r="B30" s="26">
        <f t="shared" si="0"/>
        <v>45985</v>
      </c>
      <c r="C30" s="33">
        <v>24</v>
      </c>
      <c r="D30" s="46" t="str">
        <f t="shared" si="1"/>
        <v>月</v>
      </c>
      <c r="E30" s="57"/>
      <c r="F30" s="68"/>
      <c r="G30" s="75"/>
      <c r="H30" s="82">
        <f t="shared" si="2"/>
        <v>0</v>
      </c>
      <c r="I30" s="57"/>
      <c r="J30" s="68"/>
      <c r="K30" s="75"/>
      <c r="L30" s="82">
        <f t="shared" si="3"/>
        <v>0</v>
      </c>
      <c r="M30" s="57"/>
      <c r="N30" s="68"/>
      <c r="O30" s="75"/>
      <c r="P30" s="82">
        <f t="shared" si="4"/>
        <v>0</v>
      </c>
      <c r="Q30" s="91">
        <f t="shared" si="5"/>
        <v>0</v>
      </c>
      <c r="R30" s="98">
        <f t="shared" si="5"/>
        <v>0</v>
      </c>
      <c r="S30" s="102">
        <f t="shared" si="5"/>
        <v>0</v>
      </c>
      <c r="T30" s="106">
        <f t="shared" si="5"/>
        <v>0</v>
      </c>
      <c r="U30" s="110"/>
      <c r="V30" s="110"/>
      <c r="W30" s="120"/>
      <c r="X30" s="127"/>
      <c r="Y30" s="118"/>
      <c r="Z30" s="118"/>
      <c r="AA30" s="118"/>
      <c r="AB30" s="118"/>
      <c r="AC30" s="118"/>
      <c r="AD30" s="118"/>
      <c r="AE30" s="143"/>
      <c r="AF30" s="143"/>
      <c r="AG30" s="143"/>
      <c r="AH30" s="143"/>
      <c r="AI30" s="143"/>
      <c r="AJ30" s="143"/>
      <c r="AK30" s="143"/>
      <c r="AL30" s="143"/>
      <c r="AM30" s="143"/>
      <c r="AN30" s="143"/>
      <c r="AO30" s="143"/>
      <c r="AP30" s="143"/>
      <c r="AQ30" s="143"/>
      <c r="AR30" s="143"/>
      <c r="AS30" s="143"/>
      <c r="AT30" s="143"/>
      <c r="AU30" s="143"/>
      <c r="AV30" s="143"/>
    </row>
    <row r="31" spans="2:48" ht="18.95" customHeight="1">
      <c r="B31" s="26">
        <f t="shared" si="0"/>
        <v>45986</v>
      </c>
      <c r="C31" s="33">
        <v>25</v>
      </c>
      <c r="D31" s="46" t="str">
        <f t="shared" si="1"/>
        <v>火</v>
      </c>
      <c r="E31" s="57"/>
      <c r="F31" s="68"/>
      <c r="G31" s="75"/>
      <c r="H31" s="82">
        <f t="shared" si="2"/>
        <v>0</v>
      </c>
      <c r="I31" s="57"/>
      <c r="J31" s="68"/>
      <c r="K31" s="75"/>
      <c r="L31" s="82">
        <f t="shared" si="3"/>
        <v>0</v>
      </c>
      <c r="M31" s="57"/>
      <c r="N31" s="68"/>
      <c r="O31" s="75"/>
      <c r="P31" s="82">
        <f t="shared" si="4"/>
        <v>0</v>
      </c>
      <c r="Q31" s="91">
        <f t="shared" si="5"/>
        <v>0</v>
      </c>
      <c r="R31" s="98">
        <f t="shared" si="5"/>
        <v>0</v>
      </c>
      <c r="S31" s="102">
        <f t="shared" si="5"/>
        <v>0</v>
      </c>
      <c r="T31" s="106">
        <f t="shared" si="5"/>
        <v>0</v>
      </c>
      <c r="U31" s="110"/>
      <c r="V31" s="110"/>
      <c r="W31" s="120"/>
      <c r="X31" s="127"/>
      <c r="Y31" s="118"/>
      <c r="Z31" s="118"/>
      <c r="AA31" s="118"/>
      <c r="AB31" s="118"/>
      <c r="AC31" s="118"/>
      <c r="AD31" s="118"/>
      <c r="AE31" s="143"/>
      <c r="AF31" s="143"/>
      <c r="AG31" s="143"/>
      <c r="AH31" s="143"/>
      <c r="AI31" s="143"/>
      <c r="AJ31" s="143"/>
      <c r="AK31" s="143"/>
      <c r="AL31" s="143"/>
      <c r="AM31" s="143"/>
      <c r="AN31" s="143"/>
      <c r="AO31" s="143"/>
      <c r="AP31" s="143"/>
      <c r="AQ31" s="143"/>
      <c r="AR31" s="143"/>
      <c r="AS31" s="143"/>
      <c r="AT31" s="143"/>
      <c r="AU31" s="143"/>
      <c r="AV31" s="143"/>
    </row>
    <row r="32" spans="2:48" ht="18.95" customHeight="1">
      <c r="B32" s="26">
        <f t="shared" si="0"/>
        <v>45987</v>
      </c>
      <c r="C32" s="33">
        <v>26</v>
      </c>
      <c r="D32" s="46" t="str">
        <f t="shared" si="1"/>
        <v>水</v>
      </c>
      <c r="E32" s="57"/>
      <c r="F32" s="68"/>
      <c r="G32" s="75"/>
      <c r="H32" s="82">
        <f t="shared" si="2"/>
        <v>0</v>
      </c>
      <c r="I32" s="57"/>
      <c r="J32" s="68"/>
      <c r="K32" s="75"/>
      <c r="L32" s="82">
        <f t="shared" si="3"/>
        <v>0</v>
      </c>
      <c r="M32" s="57"/>
      <c r="N32" s="68"/>
      <c r="O32" s="75"/>
      <c r="P32" s="82">
        <f t="shared" si="4"/>
        <v>0</v>
      </c>
      <c r="Q32" s="91">
        <f t="shared" si="5"/>
        <v>0</v>
      </c>
      <c r="R32" s="98">
        <f t="shared" si="5"/>
        <v>0</v>
      </c>
      <c r="S32" s="102">
        <f t="shared" si="5"/>
        <v>0</v>
      </c>
      <c r="T32" s="106">
        <f t="shared" si="5"/>
        <v>0</v>
      </c>
      <c r="U32" s="110"/>
      <c r="V32" s="110"/>
      <c r="W32" s="121"/>
      <c r="X32" s="128"/>
      <c r="Y32" s="118"/>
      <c r="Z32" s="118"/>
      <c r="AA32" s="118"/>
      <c r="AB32" s="118"/>
      <c r="AC32" s="118"/>
      <c r="AD32" s="118"/>
      <c r="AE32" s="143"/>
      <c r="AF32" s="143"/>
      <c r="AG32" s="143"/>
      <c r="AH32" s="143"/>
      <c r="AI32" s="143"/>
      <c r="AJ32" s="143"/>
      <c r="AK32" s="143"/>
      <c r="AL32" s="143"/>
      <c r="AM32" s="143"/>
      <c r="AN32" s="143"/>
      <c r="AO32" s="143"/>
      <c r="AP32" s="143"/>
      <c r="AQ32" s="143"/>
      <c r="AR32" s="143"/>
      <c r="AS32" s="143"/>
      <c r="AT32" s="143"/>
      <c r="AU32" s="143"/>
      <c r="AV32" s="143"/>
    </row>
    <row r="33" spans="2:49" ht="18.95" customHeight="1">
      <c r="B33" s="26">
        <f t="shared" si="0"/>
        <v>45988</v>
      </c>
      <c r="C33" s="33">
        <v>27</v>
      </c>
      <c r="D33" s="46" t="str">
        <f t="shared" si="1"/>
        <v>木</v>
      </c>
      <c r="E33" s="57"/>
      <c r="F33" s="68"/>
      <c r="G33" s="75"/>
      <c r="H33" s="82">
        <f t="shared" si="2"/>
        <v>0</v>
      </c>
      <c r="I33" s="57"/>
      <c r="J33" s="68"/>
      <c r="K33" s="75"/>
      <c r="L33" s="82">
        <f t="shared" si="3"/>
        <v>0</v>
      </c>
      <c r="M33" s="57"/>
      <c r="N33" s="68"/>
      <c r="O33" s="75"/>
      <c r="P33" s="82">
        <f t="shared" si="4"/>
        <v>0</v>
      </c>
      <c r="Q33" s="91">
        <f t="shared" si="5"/>
        <v>0</v>
      </c>
      <c r="R33" s="98">
        <f t="shared" si="5"/>
        <v>0</v>
      </c>
      <c r="S33" s="102">
        <f t="shared" si="5"/>
        <v>0</v>
      </c>
      <c r="T33" s="106">
        <f t="shared" si="5"/>
        <v>0</v>
      </c>
      <c r="U33" s="110"/>
      <c r="V33" s="110"/>
      <c r="W33" s="122" t="s">
        <v>83</v>
      </c>
      <c r="X33" s="129"/>
      <c r="Y33" s="129"/>
      <c r="Z33" s="129"/>
      <c r="AA33" s="129"/>
      <c r="AB33" s="129"/>
      <c r="AC33" s="129"/>
      <c r="AD33" s="136"/>
      <c r="AE33" s="144" t="str">
        <f>事業者!D28&amp;CHAR(10)&amp;事業者!D30</f>
        <v xml:space="preserve">
</v>
      </c>
      <c r="AF33" s="149"/>
      <c r="AG33" s="149"/>
      <c r="AH33" s="149"/>
      <c r="AI33" s="149"/>
      <c r="AJ33" s="149"/>
      <c r="AK33" s="149"/>
      <c r="AL33" s="149"/>
      <c r="AM33" s="149"/>
      <c r="AN33" s="149"/>
      <c r="AO33" s="149"/>
      <c r="AP33" s="149"/>
      <c r="AQ33" s="149"/>
      <c r="AR33" s="149"/>
      <c r="AS33" s="149"/>
      <c r="AT33" s="149"/>
      <c r="AU33" s="149"/>
      <c r="AV33" s="169"/>
    </row>
    <row r="34" spans="2:49" ht="18.95" customHeight="1">
      <c r="B34" s="26">
        <f t="shared" si="0"/>
        <v>45989</v>
      </c>
      <c r="C34" s="33">
        <v>28</v>
      </c>
      <c r="D34" s="46" t="str">
        <f t="shared" si="1"/>
        <v>金</v>
      </c>
      <c r="E34" s="57"/>
      <c r="F34" s="68"/>
      <c r="G34" s="75"/>
      <c r="H34" s="82">
        <f t="shared" si="2"/>
        <v>0</v>
      </c>
      <c r="I34" s="57"/>
      <c r="J34" s="68"/>
      <c r="K34" s="75"/>
      <c r="L34" s="82">
        <f t="shared" si="3"/>
        <v>0</v>
      </c>
      <c r="M34" s="57"/>
      <c r="N34" s="68"/>
      <c r="O34" s="75"/>
      <c r="P34" s="82">
        <f t="shared" si="4"/>
        <v>0</v>
      </c>
      <c r="Q34" s="91">
        <f t="shared" si="5"/>
        <v>0</v>
      </c>
      <c r="R34" s="98">
        <f t="shared" si="5"/>
        <v>0</v>
      </c>
      <c r="S34" s="102">
        <f t="shared" si="5"/>
        <v>0</v>
      </c>
      <c r="T34" s="106">
        <f t="shared" si="5"/>
        <v>0</v>
      </c>
      <c r="U34" s="110"/>
      <c r="V34" s="110"/>
      <c r="W34" s="123"/>
      <c r="X34" s="113"/>
      <c r="Y34" s="113"/>
      <c r="Z34" s="113"/>
      <c r="AA34" s="113"/>
      <c r="AB34" s="113"/>
      <c r="AC34" s="113"/>
      <c r="AD34" s="137"/>
      <c r="AE34" s="145"/>
      <c r="AF34" s="150"/>
      <c r="AG34" s="150"/>
      <c r="AH34" s="150"/>
      <c r="AI34" s="150"/>
      <c r="AJ34" s="150"/>
      <c r="AK34" s="150"/>
      <c r="AL34" s="150"/>
      <c r="AM34" s="150"/>
      <c r="AN34" s="150"/>
      <c r="AO34" s="150"/>
      <c r="AP34" s="150"/>
      <c r="AQ34" s="150"/>
      <c r="AR34" s="150"/>
      <c r="AS34" s="150"/>
      <c r="AT34" s="150"/>
      <c r="AU34" s="150"/>
      <c r="AV34" s="170"/>
    </row>
    <row r="35" spans="2:49" ht="18.95" customHeight="1">
      <c r="B35" s="26">
        <f t="shared" si="0"/>
        <v>45990</v>
      </c>
      <c r="C35" s="33">
        <v>29</v>
      </c>
      <c r="D35" s="46" t="str">
        <f t="shared" si="1"/>
        <v>土</v>
      </c>
      <c r="E35" s="57"/>
      <c r="F35" s="68"/>
      <c r="G35" s="75"/>
      <c r="H35" s="82">
        <f t="shared" si="2"/>
        <v>0</v>
      </c>
      <c r="I35" s="57"/>
      <c r="J35" s="68"/>
      <c r="K35" s="75"/>
      <c r="L35" s="82">
        <f t="shared" si="3"/>
        <v>0</v>
      </c>
      <c r="M35" s="57"/>
      <c r="N35" s="68"/>
      <c r="O35" s="75"/>
      <c r="P35" s="82">
        <f t="shared" si="4"/>
        <v>0</v>
      </c>
      <c r="Q35" s="91">
        <f t="shared" si="5"/>
        <v>0</v>
      </c>
      <c r="R35" s="98">
        <f t="shared" si="5"/>
        <v>0</v>
      </c>
      <c r="S35" s="102">
        <f t="shared" si="5"/>
        <v>0</v>
      </c>
      <c r="T35" s="106">
        <f t="shared" si="5"/>
        <v>0</v>
      </c>
      <c r="U35" s="110"/>
      <c r="V35" s="110"/>
      <c r="W35" s="123"/>
      <c r="X35" s="113"/>
      <c r="Y35" s="113"/>
      <c r="Z35" s="113"/>
      <c r="AA35" s="113"/>
      <c r="AB35" s="113"/>
      <c r="AC35" s="113"/>
      <c r="AD35" s="137"/>
      <c r="AE35" s="145"/>
      <c r="AF35" s="150"/>
      <c r="AG35" s="150"/>
      <c r="AH35" s="150"/>
      <c r="AI35" s="150"/>
      <c r="AJ35" s="150"/>
      <c r="AK35" s="150"/>
      <c r="AL35" s="150"/>
      <c r="AM35" s="150"/>
      <c r="AN35" s="150"/>
      <c r="AO35" s="150"/>
      <c r="AP35" s="150"/>
      <c r="AQ35" s="150"/>
      <c r="AR35" s="150"/>
      <c r="AS35" s="150"/>
      <c r="AT35" s="150"/>
      <c r="AU35" s="150"/>
      <c r="AV35" s="170"/>
    </row>
    <row r="36" spans="2:49" ht="18.95" customHeight="1">
      <c r="B36" s="26">
        <f t="shared" si="0"/>
        <v>45991</v>
      </c>
      <c r="C36" s="33">
        <v>30</v>
      </c>
      <c r="D36" s="46" t="str">
        <f t="shared" si="1"/>
        <v>日</v>
      </c>
      <c r="E36" s="57"/>
      <c r="F36" s="68"/>
      <c r="G36" s="75"/>
      <c r="H36" s="82">
        <f t="shared" si="2"/>
        <v>0</v>
      </c>
      <c r="I36" s="57"/>
      <c r="J36" s="68"/>
      <c r="K36" s="75"/>
      <c r="L36" s="82">
        <f t="shared" si="3"/>
        <v>0</v>
      </c>
      <c r="M36" s="57"/>
      <c r="N36" s="68"/>
      <c r="O36" s="75"/>
      <c r="P36" s="82">
        <f t="shared" si="4"/>
        <v>0</v>
      </c>
      <c r="Q36" s="91">
        <f t="shared" si="5"/>
        <v>0</v>
      </c>
      <c r="R36" s="98">
        <f t="shared" si="5"/>
        <v>0</v>
      </c>
      <c r="S36" s="102">
        <f t="shared" si="5"/>
        <v>0</v>
      </c>
      <c r="T36" s="106">
        <f t="shared" si="5"/>
        <v>0</v>
      </c>
      <c r="U36" s="110"/>
      <c r="V36" s="110"/>
      <c r="W36" s="124"/>
      <c r="X36" s="130"/>
      <c r="Y36" s="130"/>
      <c r="Z36" s="130"/>
      <c r="AA36" s="130"/>
      <c r="AB36" s="130"/>
      <c r="AC36" s="130"/>
      <c r="AD36" s="138"/>
      <c r="AE36" s="145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AU36" s="150"/>
      <c r="AV36" s="170"/>
    </row>
    <row r="37" spans="2:49" ht="18.95" customHeight="1">
      <c r="B37" s="26">
        <f t="shared" si="0"/>
        <v>45961</v>
      </c>
      <c r="C37" s="33"/>
      <c r="D37" s="47"/>
      <c r="E37" s="58"/>
      <c r="F37" s="69"/>
      <c r="G37" s="76"/>
      <c r="H37" s="83">
        <f t="shared" si="2"/>
        <v>0</v>
      </c>
      <c r="I37" s="58"/>
      <c r="J37" s="69"/>
      <c r="K37" s="76"/>
      <c r="L37" s="83">
        <f t="shared" si="3"/>
        <v>0</v>
      </c>
      <c r="M37" s="58"/>
      <c r="N37" s="69"/>
      <c r="O37" s="76"/>
      <c r="P37" s="83">
        <f t="shared" si="4"/>
        <v>0</v>
      </c>
      <c r="Q37" s="92">
        <f t="shared" si="5"/>
        <v>0</v>
      </c>
      <c r="R37" s="99">
        <f t="shared" si="5"/>
        <v>0</v>
      </c>
      <c r="S37" s="103">
        <f t="shared" si="5"/>
        <v>0</v>
      </c>
      <c r="T37" s="107">
        <f t="shared" si="5"/>
        <v>0</v>
      </c>
      <c r="U37" s="110"/>
      <c r="V37" s="110"/>
      <c r="W37" s="122" t="s">
        <v>84</v>
      </c>
      <c r="X37" s="129"/>
      <c r="Y37" s="129"/>
      <c r="Z37" s="129"/>
      <c r="AA37" s="129"/>
      <c r="AB37" s="129"/>
      <c r="AC37" s="129"/>
      <c r="AD37" s="136"/>
      <c r="AE37" s="146">
        <f>事業者!D23</f>
        <v>0</v>
      </c>
      <c r="AF37" s="146"/>
      <c r="AG37" s="146"/>
      <c r="AH37" s="146"/>
      <c r="AI37" s="146"/>
      <c r="AJ37" s="146"/>
      <c r="AK37" s="146"/>
      <c r="AL37" s="146"/>
      <c r="AM37" s="146"/>
      <c r="AN37" s="146"/>
      <c r="AO37" s="146"/>
      <c r="AP37" s="146"/>
      <c r="AQ37" s="146"/>
      <c r="AR37" s="146"/>
      <c r="AS37" s="146"/>
      <c r="AT37" s="146"/>
      <c r="AU37" s="146"/>
      <c r="AV37" s="146"/>
    </row>
    <row r="38" spans="2:49" ht="18.95" customHeight="1">
      <c r="C38" s="35" t="s">
        <v>112</v>
      </c>
      <c r="D38" s="40"/>
      <c r="E38" s="59">
        <f t="shared" ref="E38:T38" si="6">SUM(E7:E37)</f>
        <v>0</v>
      </c>
      <c r="F38" s="70">
        <f t="shared" si="6"/>
        <v>0</v>
      </c>
      <c r="G38" s="77">
        <f t="shared" si="6"/>
        <v>0</v>
      </c>
      <c r="H38" s="84">
        <f t="shared" si="6"/>
        <v>0</v>
      </c>
      <c r="I38" s="59">
        <f t="shared" si="6"/>
        <v>0</v>
      </c>
      <c r="J38" s="70">
        <f t="shared" si="6"/>
        <v>0</v>
      </c>
      <c r="K38" s="77">
        <f t="shared" si="6"/>
        <v>0</v>
      </c>
      <c r="L38" s="84">
        <f t="shared" si="6"/>
        <v>0</v>
      </c>
      <c r="M38" s="59">
        <f t="shared" si="6"/>
        <v>0</v>
      </c>
      <c r="N38" s="70">
        <f t="shared" si="6"/>
        <v>0</v>
      </c>
      <c r="O38" s="77">
        <f t="shared" si="6"/>
        <v>0</v>
      </c>
      <c r="P38" s="84">
        <f t="shared" si="6"/>
        <v>0</v>
      </c>
      <c r="Q38" s="59">
        <f t="shared" si="6"/>
        <v>0</v>
      </c>
      <c r="R38" s="70">
        <f t="shared" si="6"/>
        <v>0</v>
      </c>
      <c r="S38" s="77">
        <f t="shared" si="6"/>
        <v>0</v>
      </c>
      <c r="T38" s="84">
        <f t="shared" si="6"/>
        <v>0</v>
      </c>
      <c r="U38" s="110"/>
      <c r="V38" s="110"/>
      <c r="W38" s="123"/>
      <c r="X38" s="113"/>
      <c r="Y38" s="113"/>
      <c r="Z38" s="113"/>
      <c r="AA38" s="113"/>
      <c r="AB38" s="113"/>
      <c r="AC38" s="113"/>
      <c r="AD38" s="137"/>
      <c r="AE38" s="146"/>
      <c r="AF38" s="146"/>
      <c r="AG38" s="146"/>
      <c r="AH38" s="146"/>
      <c r="AI38" s="146"/>
      <c r="AJ38" s="146"/>
      <c r="AK38" s="146"/>
      <c r="AL38" s="146"/>
      <c r="AM38" s="146"/>
      <c r="AN38" s="146"/>
      <c r="AO38" s="146"/>
      <c r="AP38" s="146"/>
      <c r="AQ38" s="146"/>
      <c r="AR38" s="146"/>
      <c r="AS38" s="146"/>
      <c r="AT38" s="146"/>
      <c r="AU38" s="146"/>
      <c r="AV38" s="146"/>
    </row>
    <row r="39" spans="2:49" ht="18.95" customHeight="1">
      <c r="C39" s="36"/>
      <c r="D39" s="48"/>
      <c r="E39" s="60"/>
      <c r="F39" s="60"/>
      <c r="G39" s="78"/>
      <c r="H39" s="78"/>
      <c r="I39" s="60"/>
      <c r="J39" s="60"/>
      <c r="K39" s="60"/>
      <c r="L39" s="60"/>
      <c r="M39" s="60"/>
      <c r="N39" s="60"/>
      <c r="O39" s="60"/>
      <c r="P39" s="60"/>
      <c r="Q39" s="93"/>
      <c r="R39" s="93"/>
      <c r="S39" s="93"/>
      <c r="T39" s="93"/>
      <c r="U39" s="110"/>
      <c r="V39" s="110"/>
      <c r="W39" s="123"/>
      <c r="X39" s="113"/>
      <c r="Y39" s="113"/>
      <c r="Z39" s="113"/>
      <c r="AA39" s="113"/>
      <c r="AB39" s="113"/>
      <c r="AC39" s="113"/>
      <c r="AD39" s="137"/>
      <c r="AE39" s="146"/>
      <c r="AF39" s="146"/>
      <c r="AG39" s="146"/>
      <c r="AH39" s="146"/>
      <c r="AI39" s="146"/>
      <c r="AJ39" s="146"/>
      <c r="AK39" s="146"/>
      <c r="AL39" s="146"/>
      <c r="AM39" s="146"/>
      <c r="AN39" s="146"/>
      <c r="AO39" s="146"/>
      <c r="AP39" s="146"/>
      <c r="AQ39" s="146"/>
      <c r="AR39" s="146"/>
      <c r="AS39" s="146"/>
      <c r="AT39" s="146"/>
      <c r="AU39" s="146"/>
      <c r="AV39" s="146"/>
    </row>
    <row r="40" spans="2:49" s="25" customFormat="1" ht="18.75" customHeight="1">
      <c r="C40" s="30" t="s">
        <v>46</v>
      </c>
      <c r="D40" s="49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87"/>
      <c r="Q40" s="94"/>
      <c r="R40" s="100"/>
      <c r="S40" s="100"/>
      <c r="T40" s="100"/>
      <c r="U40" s="111"/>
      <c r="V40" s="110"/>
      <c r="W40" s="124"/>
      <c r="X40" s="130"/>
      <c r="Y40" s="130"/>
      <c r="Z40" s="130"/>
      <c r="AA40" s="130"/>
      <c r="AB40" s="130"/>
      <c r="AC40" s="130"/>
      <c r="AD40" s="138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23"/>
    </row>
    <row r="41" spans="2:49" ht="18.75" customHeight="1">
      <c r="C41" s="31"/>
      <c r="D41" s="50"/>
      <c r="E41" s="62"/>
      <c r="F41" s="62"/>
      <c r="G41" s="62"/>
      <c r="H41" s="62"/>
      <c r="I41" s="62"/>
      <c r="J41" s="62"/>
      <c r="K41" s="62"/>
      <c r="L41" s="62"/>
      <c r="M41" s="62"/>
      <c r="N41" s="62"/>
      <c r="O41" s="62"/>
      <c r="P41" s="88"/>
      <c r="Q41" s="95"/>
      <c r="R41" s="95"/>
      <c r="S41" s="95"/>
      <c r="T41" s="95"/>
      <c r="V41" s="25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</row>
    <row r="42" spans="2:49" ht="18.75" customHeight="1">
      <c r="C42" s="37"/>
      <c r="D42" s="51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</row>
    <row r="43" spans="2:49" ht="18.75" customHeight="1"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</row>
    <row r="44" spans="2:49" ht="18.75" customHeight="1">
      <c r="D44" s="37"/>
      <c r="E44" s="23" t="s">
        <v>40</v>
      </c>
      <c r="V44" s="110"/>
    </row>
    <row r="45" spans="2:49" ht="18.75" customHeight="1">
      <c r="V45" s="110"/>
    </row>
    <row r="46" spans="2:49" ht="18.75" customHeight="1"/>
    <row r="47" spans="2:49" ht="18.75" customHeight="1"/>
    <row r="48" spans="2:49" ht="18.75" customHeight="1"/>
    <row r="49" ht="18.75" customHeight="1"/>
    <row r="50" ht="18.75" customHeight="1"/>
    <row r="51" ht="18.75" customHeight="1"/>
    <row r="52" ht="18.75" customHeight="1"/>
    <row r="53" ht="18.75" customHeight="1"/>
    <row r="54" ht="18.75" customHeight="1"/>
    <row r="55" ht="18.75" customHeight="1"/>
    <row r="56" ht="18.75" customHeight="1"/>
    <row r="57" ht="18.75" customHeight="1"/>
    <row r="58" ht="18.75" customHeight="1"/>
    <row r="59" ht="18.75" customHeight="1"/>
    <row r="60" ht="18.75" customHeight="1"/>
    <row r="61" ht="18.75" customHeight="1"/>
  </sheetData>
  <sheetProtection sheet="1" selectLockedCells="1"/>
  <mergeCells count="40">
    <mergeCell ref="C1:D1"/>
    <mergeCell ref="W1:AV1"/>
    <mergeCell ref="C3:D3"/>
    <mergeCell ref="W3:AV3"/>
    <mergeCell ref="E5:H5"/>
    <mergeCell ref="I5:L5"/>
    <mergeCell ref="M5:P5"/>
    <mergeCell ref="Q5:T5"/>
    <mergeCell ref="AK10:AV10"/>
    <mergeCell ref="AK11:AV11"/>
    <mergeCell ref="W15:AD15"/>
    <mergeCell ref="AE15:AV15"/>
    <mergeCell ref="C38:D38"/>
    <mergeCell ref="C5:C6"/>
    <mergeCell ref="D5:D6"/>
    <mergeCell ref="W16:AD18"/>
    <mergeCell ref="AE16:AV18"/>
    <mergeCell ref="Y19:AD20"/>
    <mergeCell ref="AE19:AJ20"/>
    <mergeCell ref="AK19:AP20"/>
    <mergeCell ref="AQ19:AV20"/>
    <mergeCell ref="Y21:AD24"/>
    <mergeCell ref="AE21:AJ24"/>
    <mergeCell ref="AK21:AP24"/>
    <mergeCell ref="AQ21:AV24"/>
    <mergeCell ref="Y25:AD28"/>
    <mergeCell ref="AE25:AJ28"/>
    <mergeCell ref="AK25:AP28"/>
    <mergeCell ref="AQ25:AV28"/>
    <mergeCell ref="Y29:AD32"/>
    <mergeCell ref="AE29:AJ32"/>
    <mergeCell ref="AK29:AP32"/>
    <mergeCell ref="AQ29:AV32"/>
    <mergeCell ref="W33:AD36"/>
    <mergeCell ref="AE33:AV36"/>
    <mergeCell ref="W37:AD40"/>
    <mergeCell ref="AE37:AV40"/>
    <mergeCell ref="C40:D41"/>
    <mergeCell ref="E40:P41"/>
    <mergeCell ref="W19:X32"/>
  </mergeCells>
  <phoneticPr fontId="2"/>
  <conditionalFormatting sqref="E40 K7:L36 O7:P36 M7:N37 AE16 AK21 AQ21 AK25 AQ25 AK29 AQ29 E7:J37 U7:U36">
    <cfRule type="expression" dxfId="32" priority="4">
      <formula>$E$3=$E$44</formula>
    </cfRule>
  </conditionalFormatting>
  <conditionalFormatting sqref="K37:L37">
    <cfRule type="expression" dxfId="31" priority="5">
      <formula>$E$3=$E$44</formula>
    </cfRule>
  </conditionalFormatting>
  <conditionalFormatting sqref="O37:P37 U37">
    <cfRule type="expression" dxfId="30" priority="6">
      <formula>$E$3=$E$44</formula>
    </cfRule>
  </conditionalFormatting>
  <conditionalFormatting sqref="D7:D36">
    <cfRule type="cellIs" dxfId="29" priority="3" operator="equal">
      <formula>"日"</formula>
    </cfRule>
  </conditionalFormatting>
  <dataValidations count="1">
    <dataValidation type="list" allowBlank="1" showDropDown="0" showInputMessage="1" showErrorMessage="1" sqref="E3">
      <formula1>$E$44:$E$45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0" fitToWidth="0" fitToHeight="1" orientation="portrait" usePrinterDefaults="1" blackAndWhite="1" r:id="rId1"/>
  <colBreaks count="1" manualBreakCount="1">
    <brk id="21" max="41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" id="{397E26C3-B389-44BD-BEF8-F524D99367E1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S7:T36 Q7:R37</xm:sqref>
        </x14:conditionalFormatting>
        <x14:conditionalFormatting xmlns:xm="http://schemas.microsoft.com/office/excel/2006/main">
          <x14:cfRule type="expression" priority="2" id="{0AA50CAE-7A19-41CB-B02A-A0B287B6239A}">
            <xm:f>'4月'!$E$3='4月'!$E$44</xm:f>
            <x14:dxf>
              <font>
                <color theme="0" tint="-0.25"/>
              </font>
              <fill>
                <patternFill>
                  <bgColor theme="0" tint="-0.15"/>
                </patternFill>
              </fill>
            </x14:dxf>
          </x14:cfRule>
          <xm:sqref>S37:T37</xm:sqref>
        </x14:conditionalFormatting>
      </x14:conditionalFormattings>
    </ext>
  </extLst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16</vt:i4>
      </vt:variant>
    </vt:vector>
  </HeadingPairs>
  <TitlesOfParts>
    <vt:vector size="16" baseType="lpstr">
      <vt:lpstr>事業者</vt:lpstr>
      <vt:lpstr>4月</vt:lpstr>
      <vt:lpstr>5月</vt:lpstr>
      <vt:lpstr>6月</vt:lpstr>
      <vt:lpstr>7月</vt:lpstr>
      <vt:lpstr>8月</vt:lpstr>
      <vt:lpstr>9月</vt:lpstr>
      <vt:lpstr>10月</vt:lpstr>
      <vt:lpstr>11月</vt:lpstr>
      <vt:lpstr>12月</vt:lpstr>
      <vt:lpstr>1月</vt:lpstr>
      <vt:lpstr>2月</vt:lpstr>
      <vt:lpstr>3月</vt:lpstr>
      <vt:lpstr>年報告様式</vt:lpstr>
      <vt:lpstr>集計用</vt:lpstr>
      <vt:lpstr>Sheet1</vt:lpstr>
    </vt:vector>
  </TitlesOfParts>
  <Company>omuta-city</Company>
  <LinksUpToDate>false</LinksUpToDate>
  <SharedDoc>false</SharedDoc>
  <HyperlinksChanged>false</HyperlinksChanged>
  <AppVersion>4.1.8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中﨑　司</dc:creator>
  <cp:lastModifiedBy>Administrator</cp:lastModifiedBy>
  <cp:lastPrinted>2025-05-01T07:16:47Z</cp:lastPrinted>
  <dcterms:created xsi:type="dcterms:W3CDTF">2018-10-31T01:22:25Z</dcterms:created>
  <dcterms:modified xsi:type="dcterms:W3CDTF">2025-05-01T07:45:41Z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3.1.8.0</vt:lpwstr>
    </vt:vector>
  </property>
  <property fmtid="{DCFEDD21-7773-49B2-8022-6FC58DB5260B}" pid="3" name="LastSavedVersion">
    <vt:lpwstr>3.1.8.0</vt:lpwstr>
  </property>
  <property fmtid="{DCFEDD21-7773-49B2-8022-6FC58DB5260B}" pid="4" name="LastSavedDate">
    <vt:filetime>2025-05-01T07:45:41Z</vt:filetime>
  </property>
</Properties>
</file>