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updateLinks="never" codeName="ThisWorkbook"/>
  <bookViews>
    <workbookView xWindow="-120" yWindow="-120" windowWidth="19440" windowHeight="15000" tabRatio="850"/>
  </bookViews>
  <sheets>
    <sheet name="参４_申請" sheetId="94" r:id="rId1"/>
    <sheet name="参４_申請_事業計画" sheetId="95" r:id="rId2"/>
    <sheet name="別紙１①" sheetId="24" r:id="rId3"/>
    <sheet name="別紙１③" sheetId="53" r:id="rId4"/>
    <sheet name="別紙１④" sheetId="54" r:id="rId5"/>
    <sheet name="別紙２①" sheetId="65" r:id="rId6"/>
    <sheet name="プルダウンリスト【触らない】" sheetId="69" r:id="rId7"/>
    <sheet name="別紙３" sheetId="70" r:id="rId8"/>
    <sheet name="別紙５" sheetId="98" r:id="rId9"/>
    <sheet name="別紙８" sheetId="97" r:id="rId10"/>
  </sheets>
  <externalReferences>
    <externalReference r:id="rId11"/>
    <externalReference r:id="rId12"/>
    <externalReference r:id="rId13"/>
    <externalReference r:id="rId14"/>
    <externalReference r:id="rId15"/>
  </externalReferences>
  <definedNames>
    <definedName name="F.施設">#REF!</definedName>
    <definedName name="F.施設" localSheetId="3">'[2]【選択肢】'!$F$3:$F$5</definedName>
    <definedName name="D.農村環境保全活動のテーマ">#REF!</definedName>
    <definedName name="D.農村環境保全活動のテーマ" localSheetId="3">'[2]【選択肢】'!$D$3:$D$7</definedName>
    <definedName name="A.■か□">#REF!</definedName>
    <definedName name="A.■か□" localSheetId="3">'[2]【選択肢】'!$A$3:$A$4</definedName>
    <definedName name="G.単位">#REF!</definedName>
    <definedName name="G.単位" localSheetId="3">'[2]【選択肢】'!$G$3:$G$4</definedName>
    <definedName name="B.○か空白">#REF!</definedName>
    <definedName name="B.○か空白" localSheetId="3">'[2]【選択肢】'!$B$3:$B$4</definedName>
    <definedName name="Ｊ.金銭出納簿の収支の分類">#REF!</definedName>
    <definedName name="Ｊ.金銭出納簿の収支の分類" localSheetId="3">'[2]【選択肢】'!$J$3:$J$10</definedName>
    <definedName name="E.高度な保全活動">#REF!</definedName>
    <definedName name="E.高度な保全活動" localSheetId="3">'[2]【選択肢】'!$E$3:$E$11</definedName>
    <definedName name="H2.構成員一覧の分類_農業者以外団体">#REF!</definedName>
    <definedName name="H2.構成員一覧の分類_農業者以外団体" localSheetId="3">'[2]【選択肢】'!$H$8:$H$15</definedName>
    <definedName name="Ｃ1.計画欄">#REF!</definedName>
    <definedName name="Ｃ1.計画欄" localSheetId="3">'[2]【選択肢】'!$C$3:$C$4</definedName>
    <definedName name="Ｃ2.実施欄">#REF!</definedName>
    <definedName name="Ｃ2.実施欄" localSheetId="3">'[2]【選択肢】'!$C$3:$C$5</definedName>
    <definedName name="H1.構成員一覧の分類_農業者">#REF!</definedName>
    <definedName name="H1.構成員一覧の分類_農業者" localSheetId="3">'[2]【選択肢】'!$H$3:$H$6</definedName>
    <definedName name="H2.構成員一覧の分類_農業者以外個人">#REF!</definedName>
    <definedName name="H2.構成員一覧の分類_農業者以外個人" localSheetId="3">#REF!</definedName>
    <definedName name="H3.構成員一覧の分類_農業者以外団体">#REF!</definedName>
    <definedName name="H3.構成員一覧の分類_農業者以外団体" localSheetId="3">#REF!</definedName>
    <definedName name="Ｉ.金銭出納簿の区分">#REF!</definedName>
    <definedName name="Ｉ.金銭出納簿の区分" localSheetId="3">'[2]【選択肢】'!$I$3:$I$4</definedName>
    <definedName name="K.農村環境保全活動">#REF!</definedName>
    <definedName name="K.農村環境保全活動" localSheetId="3">'[2]【選択肢】'!$Q$44:$Q$56</definedName>
    <definedName name="L.増進活動">#REF!</definedName>
    <definedName name="L.増進活動" localSheetId="3">'[2]【選択肢】'!$R$57:$R$64</definedName>
    <definedName name="M.長寿命化">#REF!</definedName>
    <definedName name="M.長寿命化" localSheetId="3">'[2]【選択肢】'!$S$66:$S$71</definedName>
    <definedName name="F.施設" localSheetId="4">#REF!</definedName>
    <definedName name="D.農村環境保全活動のテーマ" localSheetId="4">#REF!</definedName>
    <definedName name="A.■か□" localSheetId="4">#REF!</definedName>
    <definedName name="G.単位" localSheetId="4">#REF!</definedName>
    <definedName name="B.○か空白" localSheetId="4">'[2]【選択肢】'!$B$3:$B$4</definedName>
    <definedName name="Ｊ.金銭出納簿の収支の分類" localSheetId="4">#REF!</definedName>
    <definedName name="E.高度な保全活動" localSheetId="4">#REF!</definedName>
    <definedName name="Ｃ1.計画欄" localSheetId="4">#REF!</definedName>
    <definedName name="Ｃ2.実施欄" localSheetId="4">#REF!</definedName>
    <definedName name="H1.構成員一覧の分類_農業者" localSheetId="4">#REF!</definedName>
    <definedName name="H2.構成員一覧の分類_農業者以外個人" localSheetId="4">#REF!</definedName>
    <definedName name="H3.構成員一覧の分類_農業者以外団体" localSheetId="4">#REF!</definedName>
    <definedName name="Ｉ.金銭出納簿の区分" localSheetId="4">#REF!</definedName>
    <definedName name="K.農村環境保全活動" localSheetId="4">#REF!</definedName>
    <definedName name="L.増進活動" localSheetId="4">#REF!</definedName>
    <definedName name="M.長寿命化" localSheetId="4">#REF!</definedName>
    <definedName name="F.施設" localSheetId="5">#REF!</definedName>
    <definedName name="D.農村環境保全活動のテーマ" localSheetId="5">#REF!</definedName>
    <definedName name="A.■か□" localSheetId="5">#REF!</definedName>
    <definedName name="G.単位" localSheetId="5">#REF!</definedName>
    <definedName name="B.○か空白" localSheetId="5">#REF!</definedName>
    <definedName name="Ｊ.金銭出納簿の収支の分類" localSheetId="5">#REF!</definedName>
    <definedName name="E.高度な保全活動" localSheetId="5">#REF!</definedName>
    <definedName name="Ｃ1.計画欄" localSheetId="5">#REF!</definedName>
    <definedName name="Ｃ2.実施欄" localSheetId="5">#REF!</definedName>
    <definedName name="H1.構成員一覧の分類_農業者" localSheetId="5">#REF!</definedName>
    <definedName name="H2.構成員一覧の分類_農業者以外個人" localSheetId="5">#REF!</definedName>
    <definedName name="H3.構成員一覧の分類_農業者以外団体" localSheetId="5">#REF!</definedName>
    <definedName name="Ｉ.金銭出納簿の区分" localSheetId="5">#REF!</definedName>
    <definedName name="K.農村環境保全活動" localSheetId="5">#REF!</definedName>
    <definedName name="L.増進活動" localSheetId="5">#REF!</definedName>
    <definedName name="M.長寿命化" localSheetId="5">#REF!</definedName>
    <definedName name="F.施設" localSheetId="7">#REF!</definedName>
    <definedName name="D.農村環境保全活動のテーマ" localSheetId="7">#REF!</definedName>
    <definedName name="A.■か□" localSheetId="7">#REF!</definedName>
    <definedName name="G.単位" localSheetId="7">#REF!</definedName>
    <definedName name="B.○か空白" localSheetId="7">#REF!</definedName>
    <definedName name="Ｊ.金銭出納簿の収支の分類" localSheetId="7">#REF!</definedName>
    <definedName name="E.高度な保全活動" localSheetId="7">#REF!</definedName>
    <definedName name="Ｃ1.計画欄" localSheetId="7">#REF!</definedName>
    <definedName name="Ｃ2.実施欄" localSheetId="7">#REF!</definedName>
    <definedName name="H1.構成員一覧の分類_農業者" localSheetId="7">#REF!</definedName>
    <definedName name="H2.構成員一覧の分類_農業者以外個人" localSheetId="7">#REF!</definedName>
    <definedName name="H3.構成員一覧の分類_農業者以外団体" localSheetId="7">#REF!</definedName>
    <definedName name="Ｉ.金銭出納簿の区分" localSheetId="7">#REF!</definedName>
    <definedName name="K.農村環境保全活動" localSheetId="7">#REF!</definedName>
    <definedName name="L.増進活動" localSheetId="7">#REF!</definedName>
    <definedName name="M.長寿命化" localSheetId="7">#REF!</definedName>
    <definedName name="L.増進活動" localSheetId="0">'[3]【選択肢】'!$R$57:$R$64</definedName>
    <definedName name="G.単位" localSheetId="0">'[3]【選択肢】'!$G$3:$G$4</definedName>
    <definedName name="B.○か空白" localSheetId="0">'[4]【選択肢】'!$B$3:$B$4</definedName>
    <definedName name="F.施設" localSheetId="0">'[3]【選択肢】'!$F$3:$F$5</definedName>
    <definedName name="D.農村環境保全活動のテーマ" localSheetId="0">'[3]【選択肢】'!$D$3:$D$7</definedName>
    <definedName name="M.長寿命化" localSheetId="0">'[3]【選択肢】'!$S$66:$S$71</definedName>
    <definedName name="E.高度な保全活動" localSheetId="0">'[3]【選択肢】'!$E$3:$E$11</definedName>
    <definedName name="K.農村環境保全活動" localSheetId="0">'[3]【選択肢】'!$Q$44:$Q$56</definedName>
    <definedName name="A.■か□" localSheetId="8">#REF!</definedName>
    <definedName name="_109集落協定の概要等">#REF!</definedName>
    <definedName name="_109集落協定の概要等" localSheetId="8">#REF!</definedName>
    <definedName name="_0109集落協定の概要等">#REF!</definedName>
    <definedName name="_0109集落協定の概要等" localSheetId="8">#REF!</definedName>
    <definedName name="D.農村環境保全活動のテーマ" localSheetId="8">#REF!</definedName>
    <definedName name="F.施設選択">#REF!</definedName>
    <definedName name="F.施設選択" localSheetId="8">#REF!</definedName>
    <definedName name="地目">'プルダウンリスト【触らない】'!$A$2:$D$2</definedName>
    <definedName name="地目" localSheetId="8">[5]プルダウンリスト!$A$2:$D$2</definedName>
    <definedName name="a">#REF!</definedName>
    <definedName name="a" localSheetId="8">#REF!</definedName>
    <definedName name="①②に該当">#REF!</definedName>
    <definedName name="①②に該当" localSheetId="8">#REF!</definedName>
    <definedName name="_111集落協定参加者の内訳等">#REF!</definedName>
    <definedName name="_111集落協定参加者の内訳等" localSheetId="8">#REF!</definedName>
    <definedName name="②のみ該当">#REF!</definedName>
    <definedName name="②のみ該当" localSheetId="8">#REF!</definedName>
    <definedName name="B.○か空白" localSheetId="8">#REF!</definedName>
    <definedName name="Ｊ.金銭出納簿の収支の分類" localSheetId="8">#REF!</definedName>
    <definedName name="Ｃ1.計画欄" localSheetId="8">#REF!</definedName>
    <definedName name="Ｃ2.実施欄" localSheetId="8">#REF!</definedName>
    <definedName name="中干し延期">#REF!</definedName>
    <definedName name="中干し延期" localSheetId="8">#REF!</definedName>
    <definedName name="E.高度な保全活動" localSheetId="8">#REF!</definedName>
    <definedName name="F.施設" localSheetId="8">#REF!</definedName>
    <definedName name="G.単位" localSheetId="8">#REF!</definedName>
    <definedName name="H1.構成員一覧の分類_農業者" localSheetId="8">#REF!</definedName>
    <definedName name="H2.構成員一覧の分類_農業者以外個人" localSheetId="8">#REF!</definedName>
    <definedName name="H3.構成員一覧の分類_農業者以外団体" localSheetId="8">#REF!</definedName>
    <definedName name="I">#REF!</definedName>
    <definedName name="I" localSheetId="8">#REF!</definedName>
    <definedName name="Ｉ.金銭出納簿の区分" localSheetId="8">#REF!</definedName>
    <definedName name="J">#REF!</definedName>
    <definedName name="J" localSheetId="8">#REF!</definedName>
    <definedName name="K.農村環境保全活動" localSheetId="8">#REF!</definedName>
    <definedName name="L.増進活動" localSheetId="8">#REF!</definedName>
    <definedName name="M.長寿命化" localSheetId="8">#REF!</definedName>
    <definedName name="ため池">#REF!</definedName>
    <definedName name="ため池" localSheetId="8">#REF!</definedName>
    <definedName name="夏期湛水">#REF!</definedName>
    <definedName name="夏期湛水" localSheetId="8">#REF!</definedName>
    <definedName name="該当なし">#REF!</definedName>
    <definedName name="該当なし" localSheetId="8">#REF!</definedName>
    <definedName name="直営施工を実施しない場合は○">#REF!</definedName>
    <definedName name="直営施工を実施しない場合は○" localSheetId="8">#REF!</definedName>
    <definedName name="水路">#REF!</definedName>
    <definedName name="水路" localSheetId="8">#REF!</definedName>
    <definedName name="長期中干し">#REF!</definedName>
    <definedName name="長期中干し" localSheetId="8">#REF!</definedName>
    <definedName name="冬期湛水">#REF!</definedName>
    <definedName name="冬期湛水" localSheetId="8">#REF!</definedName>
    <definedName name="農道">#REF!</definedName>
    <definedName name="農道" localSheetId="8">#REF!</definedName>
    <definedName name="構成員">#REF!</definedName>
    <definedName name="江の設置_作溝未実施">#REF!</definedName>
    <definedName name="採草放牧地">'プルダウンリスト【触らない】'!$D$3:$D$10</definedName>
    <definedName name="Range2">#REF!</definedName>
    <definedName name="草地">'プルダウンリスト【触らない】'!$C$3:$C$10</definedName>
    <definedName name="N.月">#REF!</definedName>
    <definedName name="O.環境負荷低減の取組">#REF!</definedName>
    <definedName name="Range1">#REF!</definedName>
    <definedName name="Range3">#REF!</definedName>
    <definedName name="江の設置_作溝実施">#REF!</definedName>
    <definedName name="構成員一覧">#REF!</definedName>
    <definedName name="都道府県名">[1]市町村名!$A$2:$A$48</definedName>
    <definedName name="田">'プルダウンリスト【触らない】'!$A$3:$A$10</definedName>
    <definedName name="畑">'プルダウンリスト【触らない】'!$B$3:$B$10</definedName>
    <definedName name="_xlnm.Print_Area" localSheetId="2">'別紙１①'!$A$1:$T$68</definedName>
    <definedName name="_xlnm.Print_Area" localSheetId="3">'別紙１③'!$A$1:$N$62</definedName>
    <definedName name="_xlnm.Print_Area" localSheetId="4">'別紙１④'!$A$1:$X$285</definedName>
    <definedName name="_xlnm.Print_Area" localSheetId="5">'別紙２①'!$A$1:$S$69</definedName>
    <definedName name="_xlnm.Print_Titles" localSheetId="5">'別紙２①'!$12:$17</definedName>
    <definedName name="_xlnm.Print_Area" localSheetId="7">別紙３!$A$1:$AI$29</definedName>
    <definedName name="_xlnm.Print_Area" localSheetId="0">参４_申請!$A$1:$F$26</definedName>
    <definedName name="_xlnm.Print_Area" localSheetId="1">参４_申請_事業計画!$A$1:$H$47</definedName>
    <definedName name="_xlnm.Print_Area" localSheetId="9">別紙８!$A$1:$J$46</definedName>
    <definedName name="Range1" localSheetId="8">#REF!</definedName>
    <definedName name="Range2" localSheetId="8">#REF!</definedName>
    <definedName name="Range3" localSheetId="8">#REF!</definedName>
    <definedName name="_xlnm.Print_Area" localSheetId="8">別紙５!$A$1:$AH$32</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E54" authorId="0">
      <text>
        <r>
          <rPr>
            <sz val="8"/>
            <color indexed="81"/>
            <rFont val="MS P ゴシック"/>
          </rPr>
          <t>交付申請面積は協定毎に、地目別・基準別の面積を小数第一位切り捨て、整数止めで整理します。</t>
        </r>
      </text>
    </comment>
    <comment ref="I54" authorId="0">
      <text>
        <r>
          <rPr>
            <sz val="8"/>
            <color indexed="81"/>
            <rFont val="MS P ゴシック"/>
          </rPr>
          <t>交付額は、協定毎の地目・基準別面積に、単価を乗じ算出します。この場合、支払額は円単位とし、小数第一位切り捨て、整数止めで整理します。</t>
        </r>
      </text>
    </comment>
  </commentList>
</comments>
</file>

<file path=xl/comments2.xml><?xml version="1.0" encoding="utf-8"?>
<comments xmlns="http://schemas.openxmlformats.org/spreadsheetml/2006/main">
  <authors>
    <author>作成者</author>
  </authors>
  <commentList>
    <comment ref="J17" authorId="0">
      <text>
        <r>
          <rPr>
            <sz val="9"/>
            <color indexed="81"/>
            <rFont val="MS P ゴシック"/>
          </rPr>
          <t>この欄の交付額は、一筆ごとに面積×単価（1円未満切り捨て）で表示しています。このため、端数の処理の関係で、この欄の合計と別紙１④の第３の交付額が一致しないことがあります。（交付額は、協定毎の地目・基準別面積に、単価を乗じ算出します。）</t>
        </r>
      </text>
    </comment>
    <comment ref="I17" authorId="0">
      <text>
        <r>
          <rPr>
            <sz val="9"/>
            <color indexed="81"/>
            <rFont val="MS P ゴシック"/>
          </rPr>
          <t>特認基準の単価が表示のものと異なる場合は、「プルダウンリスト」シートを選択し、Ｃ列が「特認基準」となっている該当する地目に単価を記載してください。</t>
        </r>
      </text>
    </comment>
  </commentList>
</comments>
</file>

<file path=xl/sharedStrings.xml><?xml version="1.0" encoding="utf-8"?>
<sst xmlns="http://schemas.openxmlformats.org/spreadsheetml/2006/main" xmlns:r="http://schemas.openxmlformats.org/officeDocument/2006/relationships" count="471" uniqueCount="471">
  <si>
    <t>⑦</t>
  </si>
  <si>
    <t>年当たり
交付金額
上限</t>
    <rPh sb="0" eb="1">
      <t>ネン</t>
    </rPh>
    <rPh sb="1" eb="2">
      <t>ア</t>
    </rPh>
    <rPh sb="5" eb="8">
      <t>コウフキン</t>
    </rPh>
    <rPh sb="8" eb="9">
      <t>ガク</t>
    </rPh>
    <rPh sb="10" eb="12">
      <t>ジョウゲン</t>
    </rPh>
    <phoneticPr fontId="7"/>
  </si>
  <si>
    <t>ネットワーク化活動計画を
作成しない</t>
    <rPh sb="6" eb="11">
      <t>カカツドウケイカク</t>
    </rPh>
    <rPh sb="13" eb="15">
      <t>サクセイ</t>
    </rPh>
    <phoneticPr fontId="7"/>
  </si>
  <si>
    <t>活動終了年度</t>
    <rPh sb="0" eb="2">
      <t>カツドウ</t>
    </rPh>
    <rPh sb="2" eb="4">
      <t>シュウリョウ</t>
    </rPh>
    <rPh sb="4" eb="6">
      <t>ネンド</t>
    </rPh>
    <phoneticPr fontId="7"/>
  </si>
  <si>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7"/>
  </si>
  <si>
    <t>関係法令の遵守</t>
  </si>
  <si>
    <t>（ 別紙様式８ ）</t>
  </si>
  <si>
    <t>田</t>
    <rPh sb="0" eb="1">
      <t>タ</t>
    </rPh>
    <phoneticPr fontId="7"/>
  </si>
  <si>
    <t>農道</t>
    <rPh sb="0" eb="2">
      <t>ノウドウ</t>
    </rPh>
    <phoneticPr fontId="7"/>
  </si>
  <si>
    <t>第１  集落協定の実施体制</t>
  </si>
  <si>
    <t>水路</t>
    <rPh sb="0" eb="2">
      <t>スイロ</t>
    </rPh>
    <phoneticPr fontId="7"/>
  </si>
  <si>
    <t>採草放牧地</t>
    <rPh sb="0" eb="2">
      <t>サイソウ</t>
    </rPh>
    <rPh sb="2" eb="5">
      <t>ホウボクチ</t>
    </rPh>
    <phoneticPr fontId="7"/>
  </si>
  <si>
    <t>資源向上支払（共同）</t>
    <rPh sb="0" eb="2">
      <t>シゲン</t>
    </rPh>
    <rPh sb="2" eb="4">
      <t>コウジョウ</t>
    </rPh>
    <rPh sb="4" eb="6">
      <t>シハラ</t>
    </rPh>
    <rPh sb="7" eb="9">
      <t>キョウドウ</t>
    </rPh>
    <phoneticPr fontId="7"/>
  </si>
  <si>
    <t>面積</t>
  </si>
  <si>
    <t>Ⅱ． １号事業（多面的機能支払）</t>
  </si>
  <si>
    <t>□</t>
  </si>
  <si>
    <t>ため池</t>
    <rPh sb="2" eb="3">
      <t>イケ</t>
    </rPh>
    <phoneticPr fontId="7"/>
  </si>
  <si>
    <r>
      <rPr>
        <sz val="10.5"/>
        <color auto="1"/>
        <rFont val="ＭＳ Ｐゴシック"/>
      </rPr>
      <t>※共同取組活動で施肥を行う場合</t>
    </r>
    <r>
      <rPr>
        <sz val="11"/>
        <color auto="1"/>
        <rFont val="ＭＳ Ｐゴシック"/>
      </rPr>
      <t xml:space="preserve">
</t>
    </r>
    <r>
      <rPr>
        <sz val="12"/>
        <color auto="1"/>
        <rFont val="ＭＳ Ｐゴシック"/>
      </rPr>
      <t>肥料の使用状況等の記録・保存に努める</t>
    </r>
    <r>
      <rPr>
        <sz val="11"/>
        <color auto="1"/>
        <rFont val="ＭＳ Ｐゴシック"/>
      </rPr>
      <t xml:space="preserve">
（該当しない　　　）</t>
    </r>
  </si>
  <si>
    <t>積立累計額</t>
  </si>
  <si>
    <t>草地</t>
  </si>
  <si>
    <t>印</t>
    <rPh sb="0" eb="1">
      <t>イン</t>
    </rPh>
    <phoneticPr fontId="7"/>
  </si>
  <si>
    <t>地域区分</t>
    <rPh sb="0" eb="2">
      <t>チイキ</t>
    </rPh>
    <rPh sb="2" eb="4">
      <t>クブン</t>
    </rPh>
    <phoneticPr fontId="7"/>
  </si>
  <si>
    <t>現状</t>
  </si>
  <si>
    <t>地目</t>
    <rPh sb="0" eb="2">
      <t>チモク</t>
    </rPh>
    <phoneticPr fontId="7"/>
  </si>
  <si>
    <t>交付基準(傾斜等)</t>
  </si>
  <si>
    <t>Ⅲ． ２号事業（中山間地域等直接支払）</t>
  </si>
  <si>
    <r>
      <rPr>
        <sz val="9"/>
        <color auto="1"/>
        <rFont val="ＭＳ ゴシック"/>
      </rPr>
      <t>[新たな人材の確保に関する取組］</t>
    </r>
    <r>
      <rPr>
        <sz val="9"/>
        <color rgb="FFFF0000"/>
        <rFont val="ＭＳ ゴシック"/>
      </rPr>
      <t xml:space="preserve">
</t>
    </r>
    <r>
      <rPr>
        <sz val="9"/>
        <color auto="1"/>
        <rFont val="ＭＳ ゴシック"/>
      </rPr>
      <t xml:space="preserve">[集落機能を強化する取組]
</t>
    </r>
  </si>
  <si>
    <t>交付対象外</t>
    <rPh sb="0" eb="2">
      <t>コウフ</t>
    </rPh>
    <rPh sb="2" eb="4">
      <t>タイショウ</t>
    </rPh>
    <rPh sb="4" eb="5">
      <t>ガイ</t>
    </rPh>
    <phoneticPr fontId="7"/>
  </si>
  <si>
    <t>草地</t>
    <rPh sb="0" eb="2">
      <t>クサチ</t>
    </rPh>
    <phoneticPr fontId="7"/>
  </si>
  <si>
    <t>（当該年度の翌年度）</t>
  </si>
  <si>
    <t>中山間地域等
直接支払</t>
  </si>
  <si>
    <t>Ⅰ．地区の概要</t>
    <rPh sb="2" eb="4">
      <t>チク</t>
    </rPh>
    <rPh sb="5" eb="7">
      <t>ガイヨウ</t>
    </rPh>
    <phoneticPr fontId="7"/>
  </si>
  <si>
    <t>畑</t>
    <rPh sb="0" eb="1">
      <t>ハタケ</t>
    </rPh>
    <phoneticPr fontId="7"/>
  </si>
  <si>
    <t>⑤協定農用地への柵、ネット等の設置等により鳥獣害防止対策を行う。</t>
  </si>
  <si>
    <t>農地維持支払</t>
  </si>
  <si>
    <t>④その他（自由記載）</t>
  </si>
  <si>
    <r>
      <t>２号事業</t>
    </r>
    <r>
      <rPr>
        <sz val="12"/>
        <color indexed="8"/>
        <rFont val="ＭＳ 明朝"/>
      </rPr>
      <t>（中山間地域等直接支払交付金）</t>
    </r>
  </si>
  <si>
    <t>〇</t>
  </si>
  <si>
    <t>令和　　年　　月　　日</t>
    <rPh sb="0" eb="2">
      <t>レイワ</t>
    </rPh>
    <phoneticPr fontId="7"/>
  </si>
  <si>
    <t>達成目標</t>
  </si>
  <si>
    <t>計</t>
    <rPh sb="0" eb="1">
      <t>ケイ</t>
    </rPh>
    <phoneticPr fontId="7"/>
  </si>
  <si>
    <t>田</t>
  </si>
  <si>
    <t>氏名</t>
    <rPh sb="0" eb="2">
      <t>シメイ</t>
    </rPh>
    <phoneticPr fontId="7"/>
  </si>
  <si>
    <t>環境保全型農業直接支払</t>
  </si>
  <si>
    <t>所在地</t>
    <rPh sb="0" eb="3">
      <t>ショザイチ</t>
    </rPh>
    <phoneticPr fontId="7"/>
  </si>
  <si>
    <t>別紙</t>
    <rPh sb="0" eb="2">
      <t>ベッシ</t>
    </rPh>
    <phoneticPr fontId="7"/>
  </si>
  <si>
    <t>うち、資源向上支払
（長寿命化）の対象施設</t>
    <rPh sb="3" eb="5">
      <t>シゲン</t>
    </rPh>
    <rPh sb="5" eb="7">
      <t>コウジョウ</t>
    </rPh>
    <rPh sb="7" eb="9">
      <t>シハライ</t>
    </rPh>
    <rPh sb="17" eb="19">
      <t>タイショウ</t>
    </rPh>
    <rPh sb="19" eb="21">
      <t>シセツ</t>
    </rPh>
    <phoneticPr fontId="7"/>
  </si>
  <si>
    <t>別添２「構成員一覧」のとおり
　※ 多面支払のみに取り組む場合は、活動組織規約の別紙「構成員一覧」に代えることができる。</t>
    <rPh sb="0" eb="2">
      <t>ベッテン</t>
    </rPh>
    <phoneticPr fontId="7"/>
  </si>
  <si>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変更の認定の申請の場合も含む。）に必要な上記１から３までに掲げる書類が既に市町村長に提出されているときは、これらの書類の添付を省略することができる。</t>
  </si>
  <si>
    <t>＜活動の計画＞</t>
    <rPh sb="1" eb="3">
      <t>カツドウ</t>
    </rPh>
    <rPh sb="4" eb="6">
      <t>ケイカク</t>
    </rPh>
    <phoneticPr fontId="7"/>
  </si>
  <si>
    <t>申請予定無し</t>
  </si>
  <si>
    <t>別紙　</t>
    <rPh sb="0" eb="2">
      <t>ベッシ</t>
    </rPh>
    <phoneticPr fontId="7"/>
  </si>
  <si>
    <t>　（基本分）</t>
  </si>
  <si>
    <t>別紙様式２に定めるネットワーク化活動計画を令和11年度までに作成する。</t>
    <rPh sb="15" eb="16">
      <t>カ</t>
    </rPh>
    <rPh sb="16" eb="20">
      <t>カツドウケイカク</t>
    </rPh>
    <phoneticPr fontId="7"/>
  </si>
  <si>
    <t>＜施行注意＞</t>
    <rPh sb="1" eb="3">
      <t>セコウ</t>
    </rPh>
    <rPh sb="3" eb="5">
      <t>チュウイ</t>
    </rPh>
    <phoneticPr fontId="7"/>
  </si>
  <si>
    <t>交付金の
交付年数</t>
    <rPh sb="0" eb="3">
      <t>コウフキン</t>
    </rPh>
    <rPh sb="5" eb="7">
      <t>コウフ</t>
    </rPh>
    <rPh sb="7" eb="9">
      <t>ネンスウ</t>
    </rPh>
    <phoneticPr fontId="7"/>
  </si>
  <si>
    <t>畑</t>
    <rPh sb="0" eb="1">
      <t>ハタ</t>
    </rPh>
    <phoneticPr fontId="7"/>
  </si>
  <si>
    <t>中山間
直払</t>
    <rPh sb="0" eb="3">
      <t>チュウサンカン</t>
    </rPh>
    <rPh sb="4" eb="6">
      <t>チョクバライ</t>
    </rPh>
    <phoneticPr fontId="7"/>
  </si>
  <si>
    <t>畑
15度以上</t>
  </si>
  <si>
    <t>傾斜</t>
    <rPh sb="0" eb="2">
      <t>ケイシャ</t>
    </rPh>
    <phoneticPr fontId="7"/>
  </si>
  <si>
    <t>（別添２）</t>
  </si>
  <si>
    <t>☑</t>
  </si>
  <si>
    <t>農業用施設
（多面支払）</t>
    <rPh sb="0" eb="3">
      <t>ノウギョウヨウ</t>
    </rPh>
    <rPh sb="3" eb="5">
      <t>シセツ</t>
    </rPh>
    <rPh sb="7" eb="9">
      <t>タメン</t>
    </rPh>
    <rPh sb="9" eb="11">
      <t>シハラ</t>
    </rPh>
    <phoneticPr fontId="7"/>
  </si>
  <si>
    <t xml:space="preserve"> ４．組織構成員一覧</t>
    <rPh sb="3" eb="5">
      <t>ソシキ</t>
    </rPh>
    <rPh sb="5" eb="8">
      <t>コウセイイン</t>
    </rPh>
    <rPh sb="8" eb="10">
      <t>イチラン</t>
    </rPh>
    <phoneticPr fontId="7"/>
  </si>
  <si>
    <t>１を踏まえ、本地域では、機械の共同利用や農作業の共同化にも取り組み、農業生産活動を継続することにより、多面的機能の発揮の促進を図ることとする。</t>
  </si>
  <si>
    <t>氏名
（代表者名、
団体名）</t>
    <rPh sb="0" eb="2">
      <t>シメイ</t>
    </rPh>
    <phoneticPr fontId="7"/>
  </si>
  <si>
    <t>④その他（　　　　　　　　　　　　　　　　）</t>
  </si>
  <si>
    <t>組織名</t>
  </si>
  <si>
    <t>スマート農業加算</t>
  </si>
  <si>
    <t>ネットワーク化活動計画を作成しない</t>
    <rPh sb="6" eb="11">
      <t>カカツドウケイカク</t>
    </rPh>
    <rPh sb="12" eb="14">
      <t>サクセイ</t>
    </rPh>
    <phoneticPr fontId="7"/>
  </si>
  <si>
    <t>代表者氏名</t>
  </si>
  <si>
    <t>重複面積
（多面支払・中山間直払）</t>
  </si>
  <si>
    <t>注１　申請時は「します」の□、報告時は「しました」の□にチェックしてください。</t>
  </si>
  <si>
    <t>環境
直払※２</t>
    <rPh sb="0" eb="2">
      <t>カンキョウ</t>
    </rPh>
    <rPh sb="3" eb="5">
      <t>チョクバライ</t>
    </rPh>
    <phoneticPr fontId="7"/>
  </si>
  <si>
    <t>農地面積</t>
    <rPh sb="2" eb="4">
      <t>メンセキ</t>
    </rPh>
    <phoneticPr fontId="7"/>
  </si>
  <si>
    <t xml:space="preserve"> ３．実施区域位置図</t>
    <rPh sb="3" eb="5">
      <t>ジッシ</t>
    </rPh>
    <rPh sb="5" eb="7">
      <t>クイキ</t>
    </rPh>
    <rPh sb="7" eb="9">
      <t>イチ</t>
    </rPh>
    <rPh sb="9" eb="10">
      <t>ズ</t>
    </rPh>
    <phoneticPr fontId="7"/>
  </si>
  <si>
    <t>⑨その他（土地改良事業、災害復旧及び地目変換（田から畑等へ）等）</t>
  </si>
  <si>
    <t>資源向上支払（長寿命化）</t>
    <rPh sb="0" eb="2">
      <t>シゲン</t>
    </rPh>
    <rPh sb="2" eb="4">
      <t>コウジョウ</t>
    </rPh>
    <rPh sb="4" eb="6">
      <t>シハラ</t>
    </rPh>
    <rPh sb="7" eb="11">
      <t>チョウジュミョウカ</t>
    </rPh>
    <phoneticPr fontId="7"/>
  </si>
  <si>
    <t>協定参加者数（人）</t>
    <rPh sb="0" eb="2">
      <t>キョウテイ</t>
    </rPh>
    <rPh sb="2" eb="5">
      <t>サンカシャ</t>
    </rPh>
    <rPh sb="5" eb="6">
      <t>スウ</t>
    </rPh>
    <rPh sb="7" eb="8">
      <t>ニン</t>
    </rPh>
    <phoneticPr fontId="7"/>
  </si>
  <si>
    <t>Ⅰ．　</t>
  </si>
  <si>
    <t>構成員一覧</t>
    <rPh sb="0" eb="3">
      <t>コウセイイン</t>
    </rPh>
    <rPh sb="3" eb="5">
      <t>イチラン</t>
    </rPh>
    <phoneticPr fontId="7"/>
  </si>
  <si>
    <t>⑧粗放的畜産を行う。</t>
  </si>
  <si>
    <t>年度</t>
    <rPh sb="0" eb="2">
      <t>ネンド</t>
    </rPh>
    <phoneticPr fontId="7"/>
  </si>
  <si>
    <t>集落協定</t>
    <rPh sb="0" eb="4">
      <t>シュウラクキョウテイ</t>
    </rPh>
    <phoneticPr fontId="7"/>
  </si>
  <si>
    <t>代表者名</t>
    <rPh sb="0" eb="3">
      <t>ダイヒョウシャ</t>
    </rPh>
    <rPh sb="3" eb="4">
      <t>メイ</t>
    </rPh>
    <phoneticPr fontId="7"/>
  </si>
  <si>
    <t>環境負荷低減のチェックシート（集落協定向け）</t>
  </si>
  <si>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7"/>
  </si>
  <si>
    <t>地区の概要（共通）</t>
  </si>
  <si>
    <t>具　体　的　に　取　り　組　む　行　為</t>
  </si>
  <si>
    <t>・</t>
  </si>
  <si>
    <t>※　延長は、小数点以下第１位まで記入する。</t>
    <rPh sb="2" eb="4">
      <t>エンチョウ</t>
    </rPh>
    <rPh sb="6" eb="9">
      <t>ショウスウテン</t>
    </rPh>
    <rPh sb="9" eb="11">
      <t>イカ</t>
    </rPh>
    <rPh sb="11" eb="12">
      <t>ダイ</t>
    </rPh>
    <rPh sb="13" eb="14">
      <t>イ</t>
    </rPh>
    <rPh sb="16" eb="18">
      <t>キニュウ</t>
    </rPh>
    <phoneticPr fontId="7"/>
  </si>
  <si>
    <t>Ⅳ． ３号事業（環境保全型農業直接支払）</t>
  </si>
  <si>
    <t>Ⅴ． その他多面的機能の発揮の促進に資する事業に係る計画書</t>
  </si>
  <si>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7"/>
  </si>
  <si>
    <t>協定農用地
面積</t>
  </si>
  <si>
    <t xml:space="preserve"> １．活動期間</t>
    <rPh sb="3" eb="5">
      <t>カツドウ</t>
    </rPh>
    <rPh sb="5" eb="7">
      <t>キカン</t>
    </rPh>
    <phoneticPr fontId="7"/>
  </si>
  <si>
    <t>集落協定「Ⅰ．地区の概要」の「１．活動期間」のとおり。</t>
  </si>
  <si>
    <t xml:space="preserve"> ２．実施区域内の農用地、施設</t>
  </si>
  <si>
    <t>令和</t>
    <rPh sb="0" eb="2">
      <t>レイワ</t>
    </rPh>
    <phoneticPr fontId="7"/>
  </si>
  <si>
    <t>（４）悪臭及び害虫の発生防止</t>
  </si>
  <si>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7"/>
  </si>
  <si>
    <t>交付基準（傾斜等）</t>
  </si>
  <si>
    <t>年齢
分類
記号</t>
    <rPh sb="0" eb="2">
      <t>ネンレイ</t>
    </rPh>
    <rPh sb="3" eb="5">
      <t>ブンルイ</t>
    </rPh>
    <rPh sb="6" eb="7">
      <t>キ</t>
    </rPh>
    <phoneticPr fontId="7"/>
  </si>
  <si>
    <t>　</t>
  </si>
  <si>
    <t>荒廃農地</t>
  </si>
  <si>
    <t>交付単価</t>
    <rPh sb="0" eb="2">
      <t>コウフ</t>
    </rPh>
    <rPh sb="2" eb="4">
      <t>タンカ</t>
    </rPh>
    <phoneticPr fontId="7"/>
  </si>
  <si>
    <t>２号事業様式</t>
  </si>
  <si>
    <t>協定対象施設の管理方法</t>
  </si>
  <si>
    <t>分類
記号</t>
    <rPh sb="0" eb="2">
      <t>ブンルイ</t>
    </rPh>
    <rPh sb="3" eb="5">
      <t>キゴウ</t>
    </rPh>
    <phoneticPr fontId="7"/>
  </si>
  <si>
    <t>　１　交付金は、集落を代表して</t>
  </si>
  <si>
    <t>（中山間地域等直接支払交付金）</t>
  </si>
  <si>
    <t>注２）加算上限額（円）は、面積×上限単価（円）の合計額とする。</t>
  </si>
  <si>
    <t>管理作業者</t>
  </si>
  <si>
    <t>該 当</t>
  </si>
  <si>
    <t>（単位：㎡）</t>
  </si>
  <si>
    <t>都道府県の同意書の写し（都道府県営土地改良施設の管理）</t>
  </si>
  <si>
    <t>採草放牧地</t>
  </si>
  <si>
    <t>新規就農者等による農業生産</t>
  </si>
  <si>
    <t>協定全体</t>
  </si>
  <si>
    <t>⑤毎年の積立額又は次年度への繰越予定額</t>
  </si>
  <si>
    <t>小区画・不整形</t>
  </si>
  <si>
    <t>道　路</t>
  </si>
  <si>
    <t>計</t>
  </si>
  <si>
    <t xml:space="preserve">
①現況</t>
    <rPh sb="2" eb="4">
      <t>ゲンキョウ</t>
    </rPh>
    <phoneticPr fontId="7"/>
  </si>
  <si>
    <t>協定参加者に占める中核的リーダーの割合（％）</t>
    <rPh sb="0" eb="2">
      <t>キョウテイ</t>
    </rPh>
    <rPh sb="2" eb="5">
      <t>サンカシャ</t>
    </rPh>
    <rPh sb="6" eb="7">
      <t>シ</t>
    </rPh>
    <rPh sb="9" eb="12">
      <t>チュウカクテキ</t>
    </rPh>
    <rPh sb="17" eb="19">
      <t>ワリアイ</t>
    </rPh>
    <phoneticPr fontId="7"/>
  </si>
  <si>
    <t>②農業生産活動等の体制整備に向けた活動等の集落マスタープランの将来像を実現するための活動に対する経費</t>
  </si>
  <si>
    <t>　（加算措置に取り組む場合）</t>
  </si>
  <si>
    <t>　１　棚田地域振興活動加算</t>
  </si>
  <si>
    <t>面積（㎡）</t>
  </si>
  <si>
    <t>【別紙２①農用地の内訳等】⑤農用地の管理において、P列[農用地の現況]が"荒廃農地"かつQ列[具体的活動内容]が"復旧"と入力した面積の計。</t>
    <rPh sb="1" eb="3">
      <t>ベッシ</t>
    </rPh>
    <rPh sb="14" eb="17">
      <t>ノウヨウチ</t>
    </rPh>
    <rPh sb="18" eb="20">
      <t>カンリ</t>
    </rPh>
    <rPh sb="26" eb="27">
      <t>レツ</t>
    </rPh>
    <rPh sb="28" eb="31">
      <t>ノウヨウチ</t>
    </rPh>
    <rPh sb="32" eb="34">
      <t>ゲンキョウ</t>
    </rPh>
    <rPh sb="37" eb="41">
      <t>コウハイノウチ</t>
    </rPh>
    <rPh sb="45" eb="46">
      <t>レツ</t>
    </rPh>
    <rPh sb="47" eb="54">
      <t>グタイテキカツドウナイヨウ</t>
    </rPh>
    <rPh sb="57" eb="59">
      <t>フッキュウ</t>
    </rPh>
    <rPh sb="61" eb="63">
      <t>ニュウリョク</t>
    </rPh>
    <rPh sb="65" eb="67">
      <t>メンセキ</t>
    </rPh>
    <rPh sb="68" eb="69">
      <t>ケイ</t>
    </rPh>
    <phoneticPr fontId="7"/>
  </si>
  <si>
    <t>一団の農用地名</t>
    <rPh sb="0" eb="2">
      <t>イチダン</t>
    </rPh>
    <rPh sb="3" eb="6">
      <t>ノウヨウチ</t>
    </rPh>
    <rPh sb="6" eb="7">
      <t>メイ</t>
    </rPh>
    <phoneticPr fontId="7"/>
  </si>
  <si>
    <t>田
1/20以上</t>
  </si>
  <si>
    <t>　集落の目指すべき将来像を実現するための活動方策について○印を記入する（複数可）。また、活動方策に対する５年間の活動計画（目標）を記載する。</t>
  </si>
  <si>
    <t>　２　超急傾斜農地保全管理加算</t>
  </si>
  <si>
    <t>法面点検担当</t>
  </si>
  <si>
    <t>超急傾斜農地保全管理加算</t>
  </si>
  <si>
    <t>③集落協定参加者が協定内容に従って管理する。</t>
  </si>
  <si>
    <t>田
1/10以上</t>
  </si>
  <si>
    <t>中核的リーダーの人数（人）</t>
    <rPh sb="0" eb="3">
      <t>チュウカクテキ</t>
    </rPh>
    <rPh sb="8" eb="10">
      <t>ニンズウ</t>
    </rPh>
    <rPh sb="11" eb="12">
      <t>ニン</t>
    </rPh>
    <phoneticPr fontId="7"/>
  </si>
  <si>
    <t>畑
20度以上</t>
  </si>
  <si>
    <t>①棚田地域振興活動加算</t>
  </si>
  <si>
    <t>畑</t>
  </si>
  <si>
    <t>（別紙様式２）</t>
    <rPh sb="1" eb="3">
      <t>ベッシ</t>
    </rPh>
    <rPh sb="3" eb="5">
      <t>ヨウシキ</t>
    </rPh>
    <phoneticPr fontId="7"/>
  </si>
  <si>
    <t>（協定期間内）</t>
  </si>
  <si>
    <t>　１　集落における将来像</t>
  </si>
  <si>
    <r>
      <rPr>
        <sz val="10.5"/>
        <color auto="1"/>
        <rFont val="ＭＳ Ｐゴシック"/>
      </rPr>
      <t>※共同取組活動で農薬を使った防除を行う場合</t>
    </r>
    <r>
      <rPr>
        <sz val="11"/>
        <color auto="1"/>
        <rFont val="ＭＳ Ｐゴシック"/>
      </rPr>
      <t xml:space="preserve">
</t>
    </r>
    <r>
      <rPr>
        <sz val="12"/>
        <color auto="1"/>
        <rFont val="ＭＳ Ｐゴシック"/>
      </rPr>
      <t>農薬の適正な使用・保管</t>
    </r>
    <r>
      <rPr>
        <sz val="11"/>
        <color auto="1"/>
        <rFont val="ＭＳ Ｐゴシック"/>
      </rPr>
      <t xml:space="preserve">
（該当しない　　　）</t>
    </r>
  </si>
  <si>
    <t>（５）廃棄物の発生抑制、
　　 適正な循環的な利用及び適正な処分</t>
  </si>
  <si>
    <t>　集落の目指すべき将来像に○印を記入する（複数可）。</t>
  </si>
  <si>
    <t>注）事務作業が一部の者に集中して過大な負担となっていないか、事務作業を担う者への報酬が適正な水準となっているか等について、協定参加者で確認すること。</t>
  </si>
  <si>
    <t>目指すべき将来像</t>
  </si>
  <si>
    <t>集落協定「第４　集落マスタープラン」、「第５　農業生産活動等として取り組むべき事項」、　「第８　農業生産活動等の体制整備として取り組むべき事項」及び「第９　加算措置適用のために取り組むべき事項」に記載のとおり。</t>
  </si>
  <si>
    <t>項　　　　　目</t>
  </si>
  <si>
    <t>①将来にわたり農業生産活動等が可能となる集落内の実施体制構築</t>
  </si>
  <si>
    <t>②協定の担い手となる新たな人材の育成・確保</t>
  </si>
  <si>
    <t>　　①　交付金の積立</t>
  </si>
  <si>
    <t>③協定参加者それぞれが、作物生産、加工・直売等さまざまな工夫により再生産可能な所得を確保</t>
  </si>
  <si>
    <t>多面的機能発揮促進事業に関する計画の認定の申請について</t>
  </si>
  <si>
    <t>農用地の内訳等及びネットワーク化活動計画</t>
  </si>
  <si>
    <t>注）④を選択する場合は将来像を記載。</t>
  </si>
  <si>
    <t>２　将来像を実現するための目標と活動計画</t>
  </si>
  <si>
    <t>注４：中山間地域等直接支払の場合には、「分類記号」を分類記号リストA～Mから選択するとともに、「年齢分類記号」を年齢分類記号リストのア～コから選択。また、市町村の中山間地域等直接支払担当部局と税務部局との間で調整が調っている場合には、例えば、「農業所得の確認に関する承諾」欄や「生年月日」欄など、農業所得の確認の承諾に必要な欄を本様式に設けることができる。この場合、「農業所得の確認に関する承諾書」（参考様式第４号別紙様式５）の作成は不要。</t>
    <rPh sb="204" eb="205">
      <t>ダイ</t>
    </rPh>
    <phoneticPr fontId="7"/>
  </si>
  <si>
    <t>活動方策</t>
  </si>
  <si>
    <t>活動計画（目標）</t>
  </si>
  <si>
    <t>ふりがな</t>
  </si>
  <si>
    <t>機械・農作業の共同化等営農組織の育成</t>
  </si>
  <si>
    <t>高付加価値型農業</t>
  </si>
  <si>
    <r>
      <rPr>
        <sz val="9"/>
        <color auto="1"/>
        <rFont val="ＭＳ ゴシック"/>
      </rPr>
      <t>[ア　棚田等の保全]</t>
    </r>
    <r>
      <rPr>
        <sz val="9"/>
        <color rgb="FFFF0000"/>
        <rFont val="ＭＳ ゴシック"/>
      </rPr>
      <t xml:space="preserve">
</t>
    </r>
  </si>
  <si>
    <t>担い手への農地集積</t>
  </si>
  <si>
    <t>農業生産条件の強化</t>
  </si>
  <si>
    <t>担い手への農作業の委託</t>
  </si>
  <si>
    <t>地場産農産物等の加工・販売</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</si>
  <si>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84"/>
  </si>
  <si>
    <t>消費・出資の呼び込み</t>
  </si>
  <si>
    <t>共同で支え合う集団的かつ持続可能な体制整備</t>
  </si>
  <si>
    <t>に要する経費（具体的に記入）</t>
    <rPh sb="7" eb="10">
      <t>グタイテキ</t>
    </rPh>
    <rPh sb="11" eb="13">
      <t>キニュウ</t>
    </rPh>
    <phoneticPr fontId="7"/>
  </si>
  <si>
    <t>注）体制整備単価の取組を行う協定については、第８との整合を図ること。</t>
  </si>
  <si>
    <t>（１）適正な施肥</t>
  </si>
  <si>
    <t>　　４　スマート農業加算</t>
    <rPh sb="8" eb="10">
      <t>ノウギョウ</t>
    </rPh>
    <phoneticPr fontId="7"/>
  </si>
  <si>
    <t>　１  農用地に関する事項</t>
  </si>
  <si>
    <r>
      <rPr>
        <sz val="9"/>
        <color auto="1"/>
        <rFont val="ＭＳ ゴシック"/>
      </rPr>
      <t>[スマート農業による作業の省力化・効率化を図る取組]</t>
    </r>
    <r>
      <rPr>
        <sz val="9"/>
        <color rgb="FFFF0000"/>
        <rFont val="ＭＳ ゴシック"/>
      </rPr>
      <t xml:space="preserve">
</t>
    </r>
  </si>
  <si>
    <t>　以下の項目から１項目以上（２で管理の対象とする水路・農道等が、多面的機能支払交付金実施要綱別紙１第５の２に基づく活動計画に定める施設と同一である場合は、２項目以上）を選択する。</t>
  </si>
  <si>
    <t>①耕作放棄されそうな農用地については、集落内外の担い手農家や第３セクター等による利用権の設定等や農作業の委託を行う。</t>
  </si>
  <si>
    <t>（ｱ）積立計画</t>
  </si>
  <si>
    <t>　２  水路・農道等の管理方法（①②について該当する取組に○印を記入（複数可））</t>
  </si>
  <si>
    <t>「みどりの食料システム戦略」を理解し、適切な事業実施に努める</t>
  </si>
  <si>
    <t>②超急傾斜農地保全管理加算</t>
  </si>
  <si>
    <t>①水　路</t>
  </si>
  <si>
    <t>②農　道</t>
  </si>
  <si>
    <t>③その他</t>
  </si>
  <si>
    <t>　３　多面的機能を増進する活動として以下の項目から１項目以上選択し、実施する。</t>
  </si>
  <si>
    <t>多面支払</t>
    <rPh sb="0" eb="2">
      <t>タメン</t>
    </rPh>
    <rPh sb="3" eb="4">
      <t>バライ</t>
    </rPh>
    <phoneticPr fontId="7"/>
  </si>
  <si>
    <t>　　５　集落機能強化加算の経過措置</t>
    <rPh sb="4" eb="12">
      <t>シュウラクキノウキョウカカサン</t>
    </rPh>
    <rPh sb="13" eb="17">
      <t>ケイカソチ</t>
    </rPh>
    <phoneticPr fontId="7"/>
  </si>
  <si>
    <t>備考
活動支援班員</t>
    <rPh sb="0" eb="2">
      <t>ビコウ</t>
    </rPh>
    <rPh sb="4" eb="6">
      <t>カツドウ</t>
    </rPh>
    <rPh sb="6" eb="8">
      <t>シエン</t>
    </rPh>
    <rPh sb="8" eb="10">
      <t>ハンイン</t>
    </rPh>
    <phoneticPr fontId="7"/>
  </si>
  <si>
    <t>年齢分類記号リスト</t>
    <rPh sb="0" eb="2">
      <t>ネンレイ</t>
    </rPh>
    <rPh sb="2" eb="4">
      <t>ブンルイ</t>
    </rPh>
    <rPh sb="4" eb="6">
      <t>キゴウ</t>
    </rPh>
    <phoneticPr fontId="7"/>
  </si>
  <si>
    <t>　以下の項目のうち該当項目に○印を記入する。</t>
  </si>
  <si>
    <t>交付対象外（田採草放牧地混在地以外）</t>
    <rPh sb="0" eb="2">
      <t>コウフ</t>
    </rPh>
    <rPh sb="2" eb="4">
      <t>タイショウ</t>
    </rPh>
    <rPh sb="4" eb="5">
      <t>ガイ</t>
    </rPh>
    <rPh sb="6" eb="7">
      <t>デン</t>
    </rPh>
    <rPh sb="7" eb="9">
      <t>サイソウ</t>
    </rPh>
    <rPh sb="9" eb="11">
      <t>ホウボク</t>
    </rPh>
    <rPh sb="11" eb="12">
      <t>チ</t>
    </rPh>
    <rPh sb="12" eb="14">
      <t>コンザイ</t>
    </rPh>
    <rPh sb="14" eb="15">
      <t>チ</t>
    </rPh>
    <rPh sb="15" eb="17">
      <t>イガイ</t>
    </rPh>
    <phoneticPr fontId="7"/>
  </si>
  <si>
    <t>②</t>
  </si>
  <si>
    <t>土地改良施設担当</t>
  </si>
  <si>
    <t>①農地と一体となった周辺林地の下草刈り等を行う。</t>
  </si>
  <si>
    <t>氏　名（自 署）</t>
    <rPh sb="4" eb="5">
      <t>ジ</t>
    </rPh>
    <rPh sb="6" eb="7">
      <t>ショ</t>
    </rPh>
    <phoneticPr fontId="7"/>
  </si>
  <si>
    <t>⑩その他 （　　　　　　　　　　　　　　　　）</t>
  </si>
  <si>
    <t>共同取組活動で使用する機械又は使用頻度が高い機械（刈払機等）の安全な使用に関する取組の実施（研修・講習の開催又は参加等）</t>
  </si>
  <si>
    <t>第７  交付金の使用方法等</t>
  </si>
  <si>
    <t>　２　次の通り支出する。</t>
  </si>
  <si>
    <t>交付金使途の内容(項目)</t>
  </si>
  <si>
    <t>金　額</t>
  </si>
  <si>
    <t>共同取組活動</t>
  </si>
  <si>
    <t>項目</t>
    <rPh sb="0" eb="2">
      <t>コウモク</t>
    </rPh>
    <phoneticPr fontId="7"/>
  </si>
  <si>
    <r>
      <t>１号事業</t>
    </r>
    <r>
      <rPr>
        <sz val="12"/>
        <color indexed="8"/>
        <rFont val="ＭＳ 明朝"/>
      </rPr>
      <t>（多面的機能支払交付金）</t>
    </r>
  </si>
  <si>
    <t>①役員等の各担当者の活動に対する経費</t>
  </si>
  <si>
    <t>③水路、農道等の維持・管理等集落の共同取組活動に要する経費</t>
  </si>
  <si>
    <t>④農用地の維持・管理活動を行う者に対する経費</t>
  </si>
  <si>
    <t>　３　交付金の積立・繰越に係る計画</t>
  </si>
  <si>
    <t>⑬</t>
  </si>
  <si>
    <t>　　</t>
  </si>
  <si>
    <t>交付対象外（田採草放牧地混在地）</t>
    <rPh sb="0" eb="2">
      <t>コウフ</t>
    </rPh>
    <rPh sb="2" eb="4">
      <t>タイショウ</t>
    </rPh>
    <rPh sb="4" eb="5">
      <t>ガイ</t>
    </rPh>
    <rPh sb="6" eb="7">
      <t>デン</t>
    </rPh>
    <rPh sb="7" eb="9">
      <t>サイソウ</t>
    </rPh>
    <rPh sb="9" eb="11">
      <t>ホウボク</t>
    </rPh>
    <rPh sb="11" eb="12">
      <t>チ</t>
    </rPh>
    <rPh sb="12" eb="14">
      <t>コンザイ</t>
    </rPh>
    <rPh sb="14" eb="15">
      <t>チ</t>
    </rPh>
    <phoneticPr fontId="7"/>
  </si>
  <si>
    <t>積立予定額</t>
  </si>
  <si>
    <t>ネットワーク化活動計画＋地目＋傾斜</t>
    <rPh sb="6" eb="7">
      <t>カ</t>
    </rPh>
    <rPh sb="7" eb="11">
      <t>カツドウケイカク</t>
    </rPh>
    <rPh sb="12" eb="14">
      <t>チモク</t>
    </rPh>
    <rPh sb="15" eb="17">
      <t>ケイシャ</t>
    </rPh>
    <phoneticPr fontId="7"/>
  </si>
  <si>
    <t>（ｲ）取り崩し予定等</t>
  </si>
  <si>
    <t>　　②　次年度への繰越</t>
  </si>
  <si>
    <t>　４　次のとおり支出する。</t>
  </si>
  <si>
    <t>④加算の適用</t>
  </si>
  <si>
    <t xml:space="preserve">個 人 配 分 分
</t>
  </si>
  <si>
    <t>③</t>
  </si>
  <si>
    <t xml:space="preserve">　【加算措置の場合に使用】 </t>
  </si>
  <si>
    <t>⑥</t>
  </si>
  <si>
    <t>３ 多面的機能発揮促進事業の実施期間</t>
  </si>
  <si>
    <t>高齢化・耕作放棄率</t>
    <rPh sb="0" eb="3">
      <t>コウレイカ</t>
    </rPh>
    <rPh sb="4" eb="6">
      <t>コウサク</t>
    </rPh>
    <rPh sb="6" eb="8">
      <t>ホウキ</t>
    </rPh>
    <rPh sb="8" eb="9">
      <t>リツ</t>
    </rPh>
    <phoneticPr fontId="7"/>
  </si>
  <si>
    <t>　次の活動のうち集落として取り組む項目に○印を記入するとともに、取組期間、現状及び達成目標について具体的に記載し、実施する。</t>
  </si>
  <si>
    <t>項　　　目</t>
  </si>
  <si>
    <t>取組期間</t>
  </si>
  <si>
    <t>注１）</t>
  </si>
  <si>
    <t>注２）</t>
  </si>
  <si>
    <t>別添の中山間地域等直接支払交付金に係る集落協定（以下、「集落協定」という。）「（別添１）実施区域位置図」のとおり。</t>
  </si>
  <si>
    <t>達成目標は、取組期間の最終年度までに達成される地域の現状を踏まえた定量的な目標を記載する。なお、②については、取組期間の最終年度までに達成される地域の現状を踏まえた目標を記載する。</t>
  </si>
  <si>
    <t>氏　名</t>
    <rPh sb="0" eb="1">
      <t>シ</t>
    </rPh>
    <rPh sb="2" eb="3">
      <t>ナ</t>
    </rPh>
    <phoneticPr fontId="7"/>
  </si>
  <si>
    <t>役職名等</t>
  </si>
  <si>
    <t>実施要領の運用第６の１の(1)のオの役割</t>
  </si>
  <si>
    <t>活動の対象地区又は施設</t>
  </si>
  <si>
    <t>交付対象外（田畑混在地）</t>
    <rPh sb="0" eb="2">
      <t>コウフ</t>
    </rPh>
    <rPh sb="2" eb="4">
      <t>タイショウ</t>
    </rPh>
    <rPh sb="4" eb="5">
      <t>ガイ</t>
    </rPh>
    <rPh sb="6" eb="7">
      <t>デン</t>
    </rPh>
    <rPh sb="7" eb="8">
      <t>ハタ</t>
    </rPh>
    <rPh sb="8" eb="10">
      <t>コンザイ</t>
    </rPh>
    <rPh sb="10" eb="11">
      <t>チ</t>
    </rPh>
    <phoneticPr fontId="7"/>
  </si>
  <si>
    <t>活動内容</t>
  </si>
  <si>
    <t>⑤農用地の管理</t>
    <rPh sb="1" eb="4">
      <t>ノウヨウチ</t>
    </rPh>
    <rPh sb="5" eb="7">
      <t>カンリ</t>
    </rPh>
    <phoneticPr fontId="7"/>
  </si>
  <si>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7"/>
  </si>
  <si>
    <t>　（１）多面的機能発揮促進事業の種類及び実施区域</t>
  </si>
  <si>
    <t>団地名</t>
    <rPh sb="0" eb="2">
      <t>ダンチ</t>
    </rPh>
    <rPh sb="2" eb="3">
      <t>メイ</t>
    </rPh>
    <phoneticPr fontId="7"/>
  </si>
  <si>
    <t>住所</t>
  </si>
  <si>
    <t>地番</t>
    <rPh sb="0" eb="2">
      <t>チバン</t>
    </rPh>
    <phoneticPr fontId="7"/>
  </si>
  <si>
    <t>報告時
（しました）</t>
    <rPh sb="0" eb="3">
      <t>ホウコクジ</t>
    </rPh>
    <phoneticPr fontId="7"/>
  </si>
  <si>
    <t>面積(㎡)</t>
    <rPh sb="0" eb="2">
      <t>メンセキ</t>
    </rPh>
    <phoneticPr fontId="7"/>
  </si>
  <si>
    <t>10a当たりの単価(円)</t>
  </si>
  <si>
    <t>④</t>
  </si>
  <si>
    <t>※に該当するため、書類の添付を省略する。</t>
  </si>
  <si>
    <t>ア）水路清掃</t>
  </si>
  <si>
    <t>交付額(円)</t>
  </si>
  <si>
    <t>急傾斜</t>
    <rPh sb="0" eb="3">
      <t>キュウケイシャ</t>
    </rPh>
    <phoneticPr fontId="7"/>
  </si>
  <si>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7"/>
  </si>
  <si>
    <t>草地比率の高い草地</t>
    <rPh sb="0" eb="2">
      <t>ソウチ</t>
    </rPh>
    <rPh sb="2" eb="4">
      <t>ヒリツ</t>
    </rPh>
    <rPh sb="5" eb="6">
      <t>タカ</t>
    </rPh>
    <rPh sb="7" eb="9">
      <t>ソウチ</t>
    </rPh>
    <phoneticPr fontId="7"/>
  </si>
  <si>
    <t>特認基準</t>
    <rPh sb="0" eb="2">
      <t>トクニン</t>
    </rPh>
    <rPh sb="2" eb="4">
      <t>キジュン</t>
    </rPh>
    <phoneticPr fontId="7"/>
  </si>
  <si>
    <t>円</t>
    <rPh sb="0" eb="1">
      <t>エン</t>
    </rPh>
    <phoneticPr fontId="7"/>
  </si>
  <si>
    <t>２ 多面的機能発揮促進事業の内容</t>
  </si>
  <si>
    <t>注）法律で義務づけられている行為及び国庫補助事業の補助対象として行われる行為以外のものを１つ以上選択。</t>
  </si>
  <si>
    <t>解消する遊休農地面積</t>
    <rPh sb="0" eb="2">
      <t>カイショウ</t>
    </rPh>
    <rPh sb="4" eb="5">
      <t>アソ</t>
    </rPh>
    <rPh sb="5" eb="6">
      <t>ヤス</t>
    </rPh>
    <rPh sb="6" eb="8">
      <t>ノウチ</t>
    </rPh>
    <rPh sb="8" eb="10">
      <t>メンセキ</t>
    </rPh>
    <phoneticPr fontId="7"/>
  </si>
  <si>
    <t>耕作地</t>
    <rPh sb="0" eb="2">
      <t>コウサク</t>
    </rPh>
    <rPh sb="2" eb="3">
      <t>チ</t>
    </rPh>
    <phoneticPr fontId="7"/>
  </si>
  <si>
    <t>他の市町村で環境保全型農業直接支払を実施している場合は、その市町村名を全て記載</t>
  </si>
  <si>
    <t>４ 農業者団体等の構成員に係る事項</t>
  </si>
  <si>
    <t>注７：「多面的機能支払」のみに取り組む場合、住所の記入は不要。</t>
  </si>
  <si>
    <t>（参考様式第４号）</t>
    <rPh sb="1" eb="3">
      <t>サンコウ</t>
    </rPh>
    <rPh sb="3" eb="5">
      <t>ヨウシキ</t>
    </rPh>
    <phoneticPr fontId="7"/>
  </si>
  <si>
    <t>注６：「みどり認定」の欄は、みどりの食料システム法に基づき、環境負荷低減事業活動実施計画又は特定環境負荷低減事業活動実施計画を作成し、都道府県知事の認定を受けた若しくは受ける予定がある、又は申請予定がない場合についてもいずれかに○をすること。</t>
  </si>
  <si>
    <t>単価一覧</t>
    <rPh sb="0" eb="2">
      <t>タンカ</t>
    </rPh>
    <rPh sb="2" eb="4">
      <t>イチラン</t>
    </rPh>
    <phoneticPr fontId="7"/>
  </si>
  <si>
    <t>田</t>
    <rPh sb="0" eb="1">
      <t>デン</t>
    </rPh>
    <phoneticPr fontId="7"/>
  </si>
  <si>
    <t>緩傾斜</t>
    <rPh sb="0" eb="3">
      <t>カンケイシャ</t>
    </rPh>
    <phoneticPr fontId="7"/>
  </si>
  <si>
    <t>協定に含めない管理すべき農用地</t>
    <rPh sb="0" eb="2">
      <t>キョウテイ</t>
    </rPh>
    <rPh sb="3" eb="4">
      <t>フク</t>
    </rPh>
    <rPh sb="7" eb="9">
      <t>カンリ</t>
    </rPh>
    <rPh sb="12" eb="15">
      <t>ノウヨウチ</t>
    </rPh>
    <phoneticPr fontId="7"/>
  </si>
  <si>
    <t>　【体制整備単価の場合に使用】</t>
  </si>
  <si>
    <t>草地</t>
    <rPh sb="0" eb="2">
      <t>ソウチ</t>
    </rPh>
    <phoneticPr fontId="7"/>
  </si>
  <si>
    <t>採草放牧地</t>
    <rPh sb="0" eb="2">
      <t>サイソウ</t>
    </rPh>
    <rPh sb="2" eb="4">
      <t>ホウボク</t>
    </rPh>
    <rPh sb="4" eb="5">
      <t>チ</t>
    </rPh>
    <phoneticPr fontId="7"/>
  </si>
  <si>
    <t>こちらのセルには関数が入っているので変更しないでください。</t>
    <rPh sb="8" eb="10">
      <t>カンスウ</t>
    </rPh>
    <rPh sb="11" eb="12">
      <t>ハイ</t>
    </rPh>
    <rPh sb="18" eb="20">
      <t>ヘンコウ</t>
    </rPh>
    <phoneticPr fontId="7"/>
  </si>
  <si>
    <t>地目、傾斜</t>
    <rPh sb="0" eb="2">
      <t>チモク</t>
    </rPh>
    <rPh sb="3" eb="5">
      <t>ケイシャ</t>
    </rPh>
    <phoneticPr fontId="7"/>
  </si>
  <si>
    <t>農用地の現況及び活動内容</t>
  </si>
  <si>
    <t>（別紙様式５）</t>
    <rPh sb="1" eb="3">
      <t>ベッシ</t>
    </rPh>
    <rPh sb="3" eb="5">
      <t>ヨウシキ</t>
    </rPh>
    <phoneticPr fontId="7"/>
  </si>
  <si>
    <t>上限単価
（円/10a）</t>
    <rPh sb="0" eb="2">
      <t>ジョウゲン</t>
    </rPh>
    <phoneticPr fontId="7"/>
  </si>
  <si>
    <t>土地改良通年施行</t>
  </si>
  <si>
    <t>単価区分</t>
    <rPh sb="0" eb="2">
      <t>タンカ</t>
    </rPh>
    <rPh sb="2" eb="4">
      <t>クブン</t>
    </rPh>
    <phoneticPr fontId="7"/>
  </si>
  <si>
    <t>ネットワーク化活動計画＋目＋傾斜</t>
    <rPh sb="6" eb="11">
      <t>カカツドウケイカク</t>
    </rPh>
    <rPh sb="12" eb="13">
      <t>メ</t>
    </rPh>
    <rPh sb="14" eb="16">
      <t>ケイシャ</t>
    </rPh>
    <phoneticPr fontId="7"/>
  </si>
  <si>
    <t>注２）加算上限額（円）は、面積×上限単価の計（円）及び100万円のうち、いずれか低い額とする。ただし、統合については、統合前の協定単位で上限を設定する。</t>
  </si>
  <si>
    <t>イ）草刈り</t>
  </si>
  <si>
    <t>ア）簡易補修</t>
    <rPh sb="2" eb="4">
      <t>カンイ</t>
    </rPh>
    <rPh sb="4" eb="6">
      <t>ホシュウ</t>
    </rPh>
    <phoneticPr fontId="7"/>
  </si>
  <si>
    <t>）</t>
  </si>
  <si>
    <t>注１）面積×上限単価（円）は、面積（㎡）の千分の一の値に上限単価（円/10a）を乗じた額とする。</t>
  </si>
  <si>
    <t>(1) 農用地</t>
  </si>
  <si>
    <t>（配分割合：</t>
  </si>
  <si>
    <t>～</t>
  </si>
  <si>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7"/>
  </si>
  <si>
    <t>③景観作物を作付ける。</t>
  </si>
  <si>
    <t>対象農用地面積（㎡）</t>
  </si>
  <si>
    <t>⑦個人配分を受ける所得超過者の引受地</t>
  </si>
  <si>
    <t>１　集落協定の管理体制（構成員の役割分担）</t>
  </si>
  <si>
    <t>代表者</t>
    <rPh sb="0" eb="3">
      <t>ダイヒョウシャ</t>
    </rPh>
    <phoneticPr fontId="7"/>
  </si>
  <si>
    <t>書記担当</t>
  </si>
  <si>
    <t>会計担当</t>
  </si>
  <si>
    <t>共同機械担当</t>
  </si>
  <si>
    <t>　○ 使途：　</t>
  </si>
  <si>
    <t>２　集落協定上の基幹的活動において中核的なリーダーとしての役割を果たす担い手として指定する者</t>
  </si>
  <si>
    <t>注１）「農用地の内訳等」は集落協定書に添付し、提出期限（当該年度の６月30日、令和７年度においては８月31日）までに協定農用地の存する市町村長に提出する。</t>
  </si>
  <si>
    <t>第２  農用地の管理方法</t>
  </si>
  <si>
    <t>　以下の項目のうち該当項目に○印を記入</t>
  </si>
  <si>
    <t>排水路</t>
  </si>
  <si>
    <t>内                 容</t>
  </si>
  <si>
    <t>認定済</t>
  </si>
  <si>
    <t>注５：他の市町村で環境保全型農業直接支払を実施している場合は、その市町村名を全て記載すること。</t>
  </si>
  <si>
    <t>①耕作者が農作業を継続できなくなった場合には、速やかに農業委員会のあっせんを受ける。</t>
  </si>
  <si>
    <t>②農業公社が受託する。</t>
  </si>
  <si>
    <t>(2) 水路・農道等</t>
  </si>
  <si>
    <t>①協定参加者全員で泥上げ、草刈りを行う。</t>
  </si>
  <si>
    <t>②集落申し合わせ事項により定期的な除草等の作業を行う。</t>
  </si>
  <si>
    <t>第３　協定対象となる農用地</t>
  </si>
  <si>
    <t>第４  集落マスタープラン（必須事項）</t>
  </si>
  <si>
    <t>③既荒廃農地を協定農用地に含めない場合には、協定農用地に悪影響を与えないよう草刈り、防虫対策等の保全管理を行う。</t>
  </si>
  <si>
    <t>④農地法面の崩壊を未然に防止するため、集落内の担い手を中心に定期的な点検を行う。　</t>
  </si>
  <si>
    <t>別紙1</t>
  </si>
  <si>
    <t>②棚田オーナー制度の実施、市民農園・体験農園の開設・運営を行う。</t>
  </si>
  <si>
    <t>⑨堆きゅう肥の施肥、拮抗植物の利用、アイガモ・鯉の利用、輪作の徹底、緑肥作物の作付け等を行う。</t>
  </si>
  <si>
    <t>　ネットワーク化活動計画を作成する。</t>
    <rPh sb="7" eb="8">
      <t>カ</t>
    </rPh>
    <rPh sb="8" eb="12">
      <t>カツドウケイカク</t>
    </rPh>
    <phoneticPr fontId="7"/>
  </si>
  <si>
    <t>④土壌流亡に配慮した営農を行う（等高線栽培、根の張る植物を畝間に植栽）。</t>
  </si>
  <si>
    <t>⑤体験民宿を実施する（グリーン・ツーリズム）。</t>
  </si>
  <si>
    <t>大牟田市長</t>
    <rPh sb="0" eb="3">
      <t>オオムタ</t>
    </rPh>
    <rPh sb="3" eb="5">
      <t>シチョウ</t>
    </rPh>
    <phoneticPr fontId="7"/>
  </si>
  <si>
    <t>　多面的機能支払交付金実施要綱別紙１第５の２に基づく活動計画に定める施設と同一。</t>
  </si>
  <si>
    <t>⑥魚類・昆虫類の保護を行う（ビオトープの確保）。</t>
  </si>
  <si>
    <t>⑦冬期の湛水化、不作付地での水張り等の鳥類の餌場の確保を図る。</t>
  </si>
  <si>
    <t>注２　「※」の記載内容に該当しない場合は「（該当しない　□）」にチェックしてください。
　　　この場合、当該項目の申請時・報告時のチェックは不要です。</t>
  </si>
  <si>
    <t>第８  農業生産活動等の体制整備として取り組むべき事項（体制整備単価交付必須事項）</t>
  </si>
  <si>
    <t>計画変更</t>
    <rPh sb="0" eb="2">
      <t>ケイカク</t>
    </rPh>
    <rPh sb="2" eb="4">
      <t>ヘンコウ</t>
    </rPh>
    <phoneticPr fontId="7"/>
  </si>
  <si>
    <t>取　り　組　む　べ　き　事　項</t>
  </si>
  <si>
    <t>２．目標</t>
    <rPh sb="2" eb="4">
      <t>モクヒョウ</t>
    </rPh>
    <phoneticPr fontId="84"/>
  </si>
  <si>
    <t>第９　加算措置適用のために取り組むべき事項（加算措置必須要件）</t>
  </si>
  <si>
    <t>⑧</t>
  </si>
  <si>
    <t>（別紙様式３）</t>
    <rPh sb="1" eb="3">
      <t>ベッシ</t>
    </rPh>
    <rPh sb="3" eb="5">
      <t>ヨウシキ</t>
    </rPh>
    <phoneticPr fontId="7"/>
  </si>
  <si>
    <t>　　②２号事業</t>
    <rPh sb="4" eb="5">
      <t>ゴウ</t>
    </rPh>
    <rPh sb="5" eb="7">
      <t>ジギョウ</t>
    </rPh>
    <phoneticPr fontId="84"/>
  </si>
  <si>
    <t>区   分</t>
  </si>
  <si>
    <t>施　 　設</t>
  </si>
  <si>
    <t>⑦定農用地における農業生産活動が維持されるよう担い手（認定農業者、これに準ずるものとして市町村長が認定した者、第３セクター、特定農業法人、農業協同組合、生産組織等）を確保する。</t>
  </si>
  <si>
    <t>管理方法等</t>
  </si>
  <si>
    <t xml:space="preserve"> 管理作業の
 代  表  者</t>
  </si>
  <si>
    <t>用水路</t>
    <rPh sb="0" eb="1">
      <t>ヨウ</t>
    </rPh>
    <phoneticPr fontId="7"/>
  </si>
  <si>
    <t>その他（具体的活動内容欄に記入）</t>
    <rPh sb="4" eb="7">
      <t>グタイテキ</t>
    </rPh>
    <rPh sb="7" eb="9">
      <t>カツドウ</t>
    </rPh>
    <rPh sb="9" eb="11">
      <t>ナイヨウ</t>
    </rPh>
    <rPh sb="11" eb="12">
      <t>ラン</t>
    </rPh>
    <phoneticPr fontId="7"/>
  </si>
  <si>
    <t>ネットワーク化活動計画を
作成する</t>
    <rPh sb="6" eb="11">
      <t>カカツドウケイカク</t>
    </rPh>
    <rPh sb="13" eb="15">
      <t>サクセイ</t>
    </rPh>
    <phoneticPr fontId="7"/>
  </si>
  <si>
    <t>農用地の現況</t>
  </si>
  <si>
    <t>第５　農業生産活動等として取り組むべき事項</t>
  </si>
  <si>
    <t>多面的機能発揮促進事業に関する計画</t>
    <rPh sb="9" eb="11">
      <t>ジギョウ</t>
    </rPh>
    <phoneticPr fontId="84"/>
  </si>
  <si>
    <t>注２：多面的機能支払に取り組む場合は、「分類番号」を分類番号リストの１～13から選択。</t>
  </si>
  <si>
    <t>第６　促進計画の「その他促進計画の実施に関し当該市町村が必要と認める事項」により
　　規定すべき事項</t>
  </si>
  <si>
    <t>現状は、取組期間の開始年度における地域の現状を記載する。</t>
  </si>
  <si>
    <t>棚田地域振興活動加算</t>
  </si>
  <si>
    <t>超急傾斜農地
棚田地域振興農地のうち</t>
    <rPh sb="0" eb="1">
      <t>チョウ</t>
    </rPh>
    <rPh sb="1" eb="4">
      <t>キュウケイシャ</t>
    </rPh>
    <rPh sb="4" eb="6">
      <t>ノウチ</t>
    </rPh>
    <phoneticPr fontId="7"/>
  </si>
  <si>
    <t>具体的な活動内容</t>
    <rPh sb="0" eb="3">
      <t>グタイテキ</t>
    </rPh>
    <rPh sb="4" eb="6">
      <t>カツドウ</t>
    </rPh>
    <rPh sb="6" eb="8">
      <t>ナイヨウ</t>
    </rPh>
    <phoneticPr fontId="7"/>
  </si>
  <si>
    <t>注２）「ネットワーク化活動計画」は、体制整備単価の適用を受けようとする場合に作成するものとし、ネットワーク化活動計画の作成後は、遅滞なく協定農用地の存する市町村長に提出するとともに、令和11年度まで毎年度、記載内容の確認を行うものとする。</t>
  </si>
  <si>
    <t>注１：「多面的機能支払」「中山間地域等直接支払」「環境保全型農業直接支払」の欄は、各支払に取り組む者に○印を記入。</t>
  </si>
  <si>
    <t>注３：「農業者」とは、協定に位置付けられている農用地において農業生産活動等（多面的機能支払においては、耕作又は養畜）を実施する農業者又は団体である。</t>
  </si>
  <si>
    <t>中山間地域等直接支払分類記号リスト</t>
  </si>
  <si>
    <t>中山間地域等直接支払</t>
  </si>
  <si>
    <t>多面的機能支払分類番号リスト</t>
  </si>
  <si>
    <t>多面的機能支払</t>
    <rPh sb="0" eb="7">
      <t>タメンテキキノウシハライ</t>
    </rPh>
    <phoneticPr fontId="7"/>
  </si>
  <si>
    <t>みどり認定</t>
    <rPh sb="3" eb="5">
      <t>ニンテイ</t>
    </rPh>
    <phoneticPr fontId="7"/>
  </si>
  <si>
    <t>申請中又は申請予定</t>
  </si>
  <si>
    <t>役職名</t>
    <rPh sb="0" eb="3">
      <t>ヤクショクメイ</t>
    </rPh>
    <phoneticPr fontId="7"/>
  </si>
  <si>
    <t>　３　ネットワーク化加算</t>
  </si>
  <si>
    <t>面積×上限単価の計
（円）</t>
    <rPh sb="3" eb="5">
      <t>ジョウゲン</t>
    </rPh>
    <phoneticPr fontId="7"/>
  </si>
  <si>
    <t>面積×上限単価
（円）</t>
    <rPh sb="3" eb="5">
      <t>ジョウゲン</t>
    </rPh>
    <phoneticPr fontId="7"/>
  </si>
  <si>
    <t>加算上限額
（円）</t>
    <rPh sb="2" eb="4">
      <t>ジョウゲン</t>
    </rPh>
    <phoneticPr fontId="7"/>
  </si>
  <si>
    <t>ネットワーク化加算</t>
  </si>
  <si>
    <r>
      <t xml:space="preserve">農業の有する多面的機能の発揮の促進に関する活動計画書
</t>
    </r>
    <r>
      <rPr>
        <sz val="11"/>
        <color auto="1"/>
        <rFont val="ＭＳ 明朝"/>
      </rPr>
      <t>（中山間地域等直接支払に係る集落協定）</t>
    </r>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7"/>
  </si>
  <si>
    <t>上限
単価</t>
    <rPh sb="0" eb="2">
      <t>ジョウゲン</t>
    </rPh>
    <phoneticPr fontId="7"/>
  </si>
  <si>
    <t>交付
上限額</t>
    <rPh sb="3" eb="5">
      <t>ジョウゲン</t>
    </rPh>
    <phoneticPr fontId="7"/>
  </si>
  <si>
    <t>上限単価
(円/10a)</t>
    <rPh sb="0" eb="2">
      <t>ジョウゲン</t>
    </rPh>
    <phoneticPr fontId="7"/>
  </si>
  <si>
    <t>加算上限額
（円）</t>
    <rPh sb="0" eb="2">
      <t>カサン</t>
    </rPh>
    <phoneticPr fontId="7"/>
  </si>
  <si>
    <t>　　ネットワーク化又は統合状況</t>
    <rPh sb="8" eb="9">
      <t>カ</t>
    </rPh>
    <rPh sb="9" eb="10">
      <t>マタ</t>
    </rPh>
    <phoneticPr fontId="7"/>
  </si>
  <si>
    <t>統合する集落協定名</t>
    <rPh sb="0" eb="2">
      <t>トウゴウ</t>
    </rPh>
    <rPh sb="4" eb="6">
      <t>シュウラク</t>
    </rPh>
    <rPh sb="8" eb="9">
      <t>メイ</t>
    </rPh>
    <phoneticPr fontId="7"/>
  </si>
  <si>
    <t>申請時
（します）</t>
    <rPh sb="0" eb="3">
      <t>シンセイジ</t>
    </rPh>
    <phoneticPr fontId="7"/>
  </si>
  <si>
    <t>　○ 繰越予定年度：</t>
  </si>
  <si>
    <t>スマート農業加算</t>
    <rPh sb="4" eb="6">
      <t>ノウギョウ</t>
    </rPh>
    <phoneticPr fontId="7"/>
  </si>
  <si>
    <t>　変更の認定の申請の場合は、［　］内の記載に置き換えるものとする。</t>
  </si>
  <si>
    <t>注２）加算上限額（円）は、面積×上限単価（円）及び200万円のうち、いずれか低い額とする。</t>
  </si>
  <si>
    <t>加算上限額
（円）</t>
    <rPh sb="0" eb="2">
      <t>カサン</t>
    </rPh>
    <rPh sb="2" eb="5">
      <t>ジョウゲンガク</t>
    </rPh>
    <phoneticPr fontId="7"/>
  </si>
  <si>
    <r>
      <rPr>
        <sz val="9"/>
        <color auto="1"/>
        <rFont val="ＭＳ ゴシック"/>
      </rPr>
      <t>［ネットワーク化・統合等により実現する農業生産活動等の継続のための取組］</t>
    </r>
    <r>
      <rPr>
        <sz val="9"/>
        <color rgb="FFFF0000"/>
        <rFont val="ＭＳ ゴシック"/>
      </rPr>
      <t xml:space="preserve">
</t>
    </r>
  </si>
  <si>
    <t>集落機能強化加算の経過措置</t>
  </si>
  <si>
    <t>○農用地の内訳等</t>
  </si>
  <si>
    <t>⑥管理者</t>
    <rPh sb="1" eb="4">
      <t>カンリシャ</t>
    </rPh>
    <phoneticPr fontId="7"/>
  </si>
  <si>
    <t>②既荒廃農地を協定農用地に含める場合には、荒廃農地の復旧又は畜産的利用を行う。</t>
  </si>
  <si>
    <t>⑥作業道の設置、排水改良等簡易な基盤整備を行う。</t>
  </si>
  <si>
    <t>⑧集落の新たな雇用創出や地域経済の活性化に資する地場農産物の加工・販売を行う。</t>
  </si>
  <si>
    <t>③ネットワーク化加算</t>
    <rPh sb="7" eb="8">
      <t>カ</t>
    </rPh>
    <phoneticPr fontId="7"/>
  </si>
  <si>
    <t>④スマート農業加算</t>
    <rPh sb="5" eb="7">
      <t>ノウギョウ</t>
    </rPh>
    <phoneticPr fontId="7"/>
  </si>
  <si>
    <t>ネットワーク化する集落協定名</t>
    <rPh sb="6" eb="7">
      <t>カ</t>
    </rPh>
    <rPh sb="9" eb="11">
      <t>シュウラク</t>
    </rPh>
    <rPh sb="11" eb="13">
      <t>キョウテイ</t>
    </rPh>
    <phoneticPr fontId="7"/>
  </si>
  <si>
    <t>⑤集落機能強化加算の経過措置</t>
  </si>
  <si>
    <t>ネットワーク化活動計画</t>
    <rPh sb="6" eb="11">
      <t>カカツドウケイカク</t>
    </rPh>
    <phoneticPr fontId="7"/>
  </si>
  <si>
    <r>
      <t>③その他（別途の規約）</t>
    </r>
    <r>
      <rPr>
        <sz val="10"/>
        <color auto="1"/>
        <rFont val="ＭＳ ゴシック"/>
      </rPr>
      <t>（例：泥上げ、草刈り等の水路・農道の管理等は多面的機能支払交付金により行う。）</t>
    </r>
    <r>
      <rPr>
        <sz val="10"/>
        <color auto="1"/>
        <rFont val="ＭＳ 明朝"/>
      </rPr>
      <t xml:space="preserve">
（　　　　　　　　　　　　　　　　　　　　　　　　　　　　　　　　　　　　　　　　　　　　　　　　）</t>
    </r>
    <rPh sb="12" eb="13">
      <t>レイ</t>
    </rPh>
    <phoneticPr fontId="7"/>
  </si>
  <si>
    <t>ネットワーク化活動計画を作成する</t>
    <rPh sb="6" eb="11">
      <t>カカツドウケイカク</t>
    </rPh>
    <rPh sb="12" eb="14">
      <t>サクセイ</t>
    </rPh>
    <phoneticPr fontId="7"/>
  </si>
  <si>
    <r>
      <t>　○ 取り崩し予定年度における積立累計額：</t>
    </r>
    <r>
      <rPr>
        <u/>
        <sz val="12"/>
        <color rgb="FFFF0000"/>
        <rFont val="ＭＳ 明朝"/>
      </rPr>
      <t>　</t>
    </r>
  </si>
  <si>
    <t>維持管理農用地</t>
    <rPh sb="4" eb="7">
      <t>ノウヨウチ</t>
    </rPh>
    <phoneticPr fontId="7"/>
  </si>
  <si>
    <t>被災地</t>
  </si>
  <si>
    <t>　○ 取り崩し予定年度：</t>
  </si>
  <si>
    <r>
      <t>　○ 繰越予定額：</t>
    </r>
    <r>
      <rPr>
        <u/>
        <sz val="12"/>
        <color rgb="FFFF0000"/>
        <rFont val="ＭＳ 明朝"/>
      </rPr>
      <t>　</t>
    </r>
    <rPh sb="3" eb="5">
      <t>クリコシ</t>
    </rPh>
    <rPh sb="5" eb="7">
      <t>ヨテイ</t>
    </rPh>
    <phoneticPr fontId="7"/>
  </si>
  <si>
    <t>①</t>
  </si>
  <si>
    <t>　このことについて、農業の有する多面的機能の発揮の促進に関する法律（平成26年法律第78号）第７条第１項［８条第１項］の規定に基づき、下記関係書類を添えて認定を申請する。</t>
  </si>
  <si>
    <t>１　事業計画</t>
  </si>
  <si>
    <t>正しい知識に基づく作業安全に努める</t>
  </si>
  <si>
    <t>２　農業の有する多面的機能の発揮の促進に関する活動計画書</t>
  </si>
  <si>
    <t>１号事業（多面的機能支払交付金）</t>
  </si>
  <si>
    <t>２号事業（中山間地域等直接支払交付金）</t>
  </si>
  <si>
    <t>（７）環境関係法令の遵守等</t>
  </si>
  <si>
    <t>３号事業（環境保全型農業直接支払交付金）</t>
  </si>
  <si>
    <t>３　その他</t>
  </si>
  <si>
    <t>１ 多面的機能発揮促進事業の目標</t>
  </si>
  <si>
    <t>１．現況</t>
    <rPh sb="2" eb="4">
      <t>ゲンキョウ</t>
    </rPh>
    <phoneticPr fontId="84"/>
  </si>
  <si>
    <t>　　① 種類（実施するものに○を付すこと。）</t>
  </si>
  <si>
    <r>
      <t xml:space="preserve">法第３条第３項第１号ロに掲げる施設の改良その他の主として当該施設の機能の増進を図る活動（以下「ロの活動」という。）
</t>
    </r>
    <r>
      <rPr>
        <sz val="11"/>
        <color indexed="8"/>
        <rFont val="ＭＳ 明朝"/>
      </rPr>
      <t>（資源向上支払交付金）</t>
    </r>
    <rPh sb="33" eb="35">
      <t>キノウ</t>
    </rPh>
    <phoneticPr fontId="84"/>
  </si>
  <si>
    <t>上記表は以下の表に従って記載するものとする</t>
  </si>
  <si>
    <r>
      <t>３号事業</t>
    </r>
    <r>
      <rPr>
        <sz val="12"/>
        <color indexed="8"/>
        <rFont val="ＭＳ 明朝"/>
      </rPr>
      <t>（環境保全型農業直接支払交付金）</t>
    </r>
  </si>
  <si>
    <r>
      <t>４号事業</t>
    </r>
    <r>
      <rPr>
        <sz val="12"/>
        <color indexed="8"/>
        <rFont val="ＭＳ 明朝"/>
      </rPr>
      <t>（その他農業の有する多面的機能の発揮の促進に資する事業）</t>
    </r>
  </si>
  <si>
    <t>　　② 実施区域</t>
  </si>
  <si>
    <t>　（２）活動の内容等</t>
    <rPh sb="4" eb="6">
      <t>カツドウ</t>
    </rPh>
    <rPh sb="7" eb="9">
      <t>ナイヨウ</t>
    </rPh>
    <rPh sb="9" eb="10">
      <t>トウ</t>
    </rPh>
    <phoneticPr fontId="84"/>
  </si>
  <si>
    <t xml:space="preserve">  　 １）農業生産活動の内容</t>
    <rPh sb="6" eb="8">
      <t>ノウギョウ</t>
    </rPh>
    <rPh sb="8" eb="10">
      <t>セイサン</t>
    </rPh>
    <rPh sb="10" eb="12">
      <t>カツドウ</t>
    </rPh>
    <rPh sb="13" eb="15">
      <t>ナイヨウ</t>
    </rPh>
    <phoneticPr fontId="84"/>
  </si>
  <si>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84"/>
  </si>
  <si>
    <t>交付対象外（田畑混在地以外）</t>
    <rPh sb="0" eb="2">
      <t>コウフ</t>
    </rPh>
    <rPh sb="2" eb="4">
      <t>タイショウ</t>
    </rPh>
    <rPh sb="4" eb="5">
      <t>ガイ</t>
    </rPh>
    <rPh sb="6" eb="7">
      <t>デン</t>
    </rPh>
    <rPh sb="7" eb="8">
      <t>ハタ</t>
    </rPh>
    <rPh sb="8" eb="10">
      <t>コンザイ</t>
    </rPh>
    <rPh sb="10" eb="11">
      <t>チ</t>
    </rPh>
    <rPh sb="11" eb="13">
      <t>イガイ</t>
    </rPh>
    <phoneticPr fontId="7"/>
  </si>
  <si>
    <t>　記入内容が集落協定もしくは個別協定と重複する場合は、「２（１）②実施区域」、「２（２）活動内容等」、「３　多面的機能発揮促進事業の実施期間」及び「農業者団体等の構成員に係る事項」の記入を省略することも可能とする。</t>
    <rPh sb="1" eb="3">
      <t>キニュウ</t>
    </rPh>
    <rPh sb="3" eb="5">
      <t>ナイヨウ</t>
    </rPh>
    <rPh sb="6" eb="8">
      <t>シュウラク</t>
    </rPh>
    <rPh sb="8" eb="10">
      <t>キョウテイ</t>
    </rPh>
    <rPh sb="14" eb="16">
      <t>コベツ</t>
    </rPh>
    <rPh sb="16" eb="18">
      <t>キョウテイ</t>
    </rPh>
    <rPh sb="19" eb="21">
      <t>ジュウフク</t>
    </rPh>
    <rPh sb="23" eb="25">
      <t>バアイ</t>
    </rPh>
    <rPh sb="33" eb="35">
      <t>ジッシ</t>
    </rPh>
    <rPh sb="35" eb="37">
      <t>クイキ</t>
    </rPh>
    <rPh sb="54" eb="57">
      <t>タメンテキ</t>
    </rPh>
    <rPh sb="57" eb="59">
      <t>キノウ</t>
    </rPh>
    <rPh sb="59" eb="61">
      <t>ハッキ</t>
    </rPh>
    <rPh sb="61" eb="63">
      <t>ソクシン</t>
    </rPh>
    <rPh sb="63" eb="65">
      <t>ジギョウ</t>
    </rPh>
    <rPh sb="66" eb="68">
      <t>ジッシ</t>
    </rPh>
    <rPh sb="68" eb="70">
      <t>キカン</t>
    </rPh>
    <rPh sb="71" eb="72">
      <t>オヨ</t>
    </rPh>
    <rPh sb="74" eb="77">
      <t>ノウギョウシャ</t>
    </rPh>
    <rPh sb="77" eb="79">
      <t>ダンタイ</t>
    </rPh>
    <rPh sb="79" eb="80">
      <t>トウ</t>
    </rPh>
    <rPh sb="81" eb="84">
      <t>コウセイイン</t>
    </rPh>
    <rPh sb="85" eb="86">
      <t>カカ</t>
    </rPh>
    <rPh sb="87" eb="89">
      <t>ジコウ</t>
    </rPh>
    <rPh sb="91" eb="93">
      <t>キニュウ</t>
    </rPh>
    <rPh sb="94" eb="96">
      <t>ショウリャク</t>
    </rPh>
    <rPh sb="101" eb="103">
      <t>カノウ</t>
    </rPh>
    <phoneticPr fontId="7"/>
  </si>
  <si>
    <t>が市町村より受け取る。</t>
  </si>
  <si>
    <t>（別紙様式１）</t>
  </si>
  <si>
    <t>⑪</t>
  </si>
  <si>
    <r>
      <t xml:space="preserve">活動開始年度
</t>
    </r>
    <r>
      <rPr>
        <sz val="9"/>
        <color theme="1"/>
        <rFont val="ＭＳ 明朝"/>
      </rPr>
      <t>(計画認定年度)</t>
    </r>
    <rPh sb="0" eb="2">
      <t>カツドウ</t>
    </rPh>
    <rPh sb="2" eb="4">
      <t>カイシ</t>
    </rPh>
    <rPh sb="4" eb="6">
      <t>ネンド</t>
    </rPh>
    <phoneticPr fontId="7"/>
  </si>
  <si>
    <t>（２）適正な防除</t>
  </si>
  <si>
    <t>（３）エネルギーの節減</t>
  </si>
  <si>
    <t>⑤</t>
  </si>
  <si>
    <t>共同取組活動を行う場合には、
悪臭・害虫の発生防止・低減に努める</t>
  </si>
  <si>
    <t>集落協定「第３　協定対象となる農用地」に記載のとおり。</t>
  </si>
  <si>
    <t>共同取組活動を行う場合には、
プラ等廃棄物の削減に努め、適正に処理</t>
  </si>
  <si>
    <t>⑨</t>
  </si>
  <si>
    <t>⑩</t>
  </si>
  <si>
    <t>（６）生物多様性への悪影響の防止</t>
  </si>
  <si>
    <t>⑫</t>
  </si>
  <si>
    <t>⑮</t>
  </si>
  <si>
    <t>⑭</t>
  </si>
  <si>
    <r>
      <rPr>
        <sz val="10.5"/>
        <color auto="1"/>
        <rFont val="ＭＳ Ｐゴシック"/>
      </rPr>
      <t>※共同取組活動で施肥を行う場合</t>
    </r>
    <r>
      <rPr>
        <sz val="11"/>
        <color auto="1"/>
        <rFont val="ＭＳ Ｐゴシック"/>
      </rPr>
      <t xml:space="preserve">
</t>
    </r>
    <r>
      <rPr>
        <sz val="12"/>
        <color auto="1"/>
        <rFont val="ＭＳ Ｐゴシック"/>
      </rPr>
      <t>肥料の適正な保管</t>
    </r>
    <r>
      <rPr>
        <sz val="11"/>
        <color auto="1"/>
        <rFont val="ＭＳ Ｐゴシック"/>
      </rPr>
      <t xml:space="preserve">
（該当しない　　　）</t>
    </r>
  </si>
  <si>
    <r>
      <rPr>
        <sz val="10.5"/>
        <color auto="1"/>
        <rFont val="ＭＳ Ｐゴシック"/>
      </rPr>
      <t>※共同取組活動で農薬を使った防除を行う場合</t>
    </r>
    <r>
      <rPr>
        <sz val="11"/>
        <color auto="1"/>
        <rFont val="ＭＳ Ｐゴシック"/>
      </rPr>
      <t xml:space="preserve">
</t>
    </r>
    <r>
      <rPr>
        <sz val="12"/>
        <color auto="1"/>
        <rFont val="ＭＳ Ｐゴシック"/>
      </rPr>
      <t>農薬の使用状況等の記録・保存</t>
    </r>
    <r>
      <rPr>
        <sz val="11"/>
        <color auto="1"/>
        <rFont val="ＭＳ Ｐゴシック"/>
      </rPr>
      <t xml:space="preserve">
（該当しない　　　）</t>
    </r>
  </si>
  <si>
    <r>
      <t xml:space="preserve">※共有資産として入手した50万円以上の農機等が
　 ある場合
</t>
    </r>
    <r>
      <rPr>
        <sz val="12"/>
        <color auto="1"/>
        <rFont val="ＭＳ Ｐゴシック"/>
      </rPr>
      <t>農機等の燃料の使用状況の記録・保存に努める</t>
    </r>
    <r>
      <rPr>
        <sz val="11"/>
        <color auto="1"/>
        <rFont val="ＭＳ Ｐゴシック"/>
      </rPr>
      <t xml:space="preserve">
（該当しない　　　）</t>
    </r>
  </si>
  <si>
    <t>農業所得の確認に関する承諾書</t>
  </si>
  <si>
    <r>
      <t xml:space="preserve">※共有資産として入手した50万円以上の農機等が
　 ある場合
</t>
    </r>
    <r>
      <rPr>
        <sz val="12"/>
        <color auto="1"/>
        <rFont val="ＭＳ Ｐゴシック"/>
      </rPr>
      <t>省エネを意識し、不必要・非効率なエネルギー消費をしないよう努める</t>
    </r>
    <r>
      <rPr>
        <sz val="11"/>
        <color auto="1"/>
        <rFont val="ＭＳ Ｐゴシック"/>
      </rPr>
      <t xml:space="preserve">
（該当しない　　　）</t>
    </r>
  </si>
  <si>
    <r>
      <rPr>
        <sz val="10.5"/>
        <color auto="1"/>
        <rFont val="ＭＳ Ｐゴシック"/>
      </rPr>
      <t>※機械等を扱う事業者である場合</t>
    </r>
    <r>
      <rPr>
        <sz val="11"/>
        <color auto="1"/>
        <rFont val="ＭＳ Ｐゴシック"/>
      </rPr>
      <t xml:space="preserve">
</t>
    </r>
    <r>
      <rPr>
        <sz val="12"/>
        <color auto="1"/>
        <rFont val="ＭＳ Ｐゴシック"/>
      </rPr>
      <t>機械等の適切な整備と管理に努める</t>
    </r>
    <r>
      <rPr>
        <sz val="11"/>
        <color auto="1"/>
        <rFont val="ＭＳ Ｐゴシック"/>
      </rPr>
      <t xml:space="preserve">
（該当しない　　　）</t>
    </r>
  </si>
  <si>
    <r>
      <rPr>
        <sz val="10.5"/>
        <color auto="1"/>
        <rFont val="ＭＳ Ｐゴシック"/>
      </rPr>
      <t>※生物多様性への影響が想定される工事等を
　 実施する場合</t>
    </r>
    <r>
      <rPr>
        <sz val="11"/>
        <color auto="1"/>
        <rFont val="ＭＳ Ｐゴシック"/>
      </rPr>
      <t xml:space="preserve">
</t>
    </r>
    <r>
      <rPr>
        <sz val="12"/>
        <color auto="1"/>
        <rFont val="ＭＳ Ｐゴシック"/>
      </rPr>
      <t>生物多様性に配慮した事業実施に努める</t>
    </r>
    <r>
      <rPr>
        <sz val="11"/>
        <color auto="1"/>
        <rFont val="ＭＳ Ｐゴシック"/>
      </rPr>
      <t xml:space="preserve">
（該当しない　　　）</t>
    </r>
  </si>
  <si>
    <t>交付対象外（田草地混在地）</t>
    <rPh sb="0" eb="2">
      <t>コウフ</t>
    </rPh>
    <rPh sb="2" eb="4">
      <t>タイショウ</t>
    </rPh>
    <rPh sb="4" eb="5">
      <t>ガイ</t>
    </rPh>
    <rPh sb="6" eb="7">
      <t>デン</t>
    </rPh>
    <rPh sb="7" eb="9">
      <t>ソウチ</t>
    </rPh>
    <rPh sb="9" eb="11">
      <t>コンザイ</t>
    </rPh>
    <rPh sb="11" eb="12">
      <t>チ</t>
    </rPh>
    <phoneticPr fontId="7"/>
  </si>
  <si>
    <t>交付対象外（田草地混在地以外）</t>
    <rPh sb="0" eb="2">
      <t>コウフ</t>
    </rPh>
    <rPh sb="2" eb="4">
      <t>タイショウ</t>
    </rPh>
    <rPh sb="4" eb="5">
      <t>ガイ</t>
    </rPh>
    <rPh sb="6" eb="7">
      <t>デン</t>
    </rPh>
    <rPh sb="7" eb="9">
      <t>ソウチ</t>
    </rPh>
    <rPh sb="9" eb="11">
      <t>コンザイ</t>
    </rPh>
    <rPh sb="11" eb="12">
      <t>チ</t>
    </rPh>
    <rPh sb="12" eb="14">
      <t>イガイ</t>
    </rPh>
    <phoneticPr fontId="7"/>
  </si>
  <si>
    <t>ウ）その他（</t>
  </si>
  <si>
    <t>注）上記１～３で定めた共同取組活動を行う際は、作業安全対策の観点から、以下の点に努めること。</t>
  </si>
  <si>
    <t>作業環境の点検（作業前の危険箇所の確認・共有、機器の定期点検等）</t>
  </si>
  <si>
    <t>　別添１「実施区域位置図」のとおり　</t>
    <rPh sb="1" eb="3">
      <t>ベッテン</t>
    </rPh>
    <rPh sb="5" eb="7">
      <t>ジッシ</t>
    </rPh>
    <rPh sb="7" eb="9">
      <t>クイキ</t>
    </rPh>
    <rPh sb="9" eb="11">
      <t>イチ</t>
    </rPh>
    <rPh sb="11" eb="12">
      <t>ズ</t>
    </rPh>
    <phoneticPr fontId="7"/>
  </si>
  <si>
    <t>　※多面支払の活動計画書及び中山間直払の集落協定に位置づけられている施設等については、多面支払
　　の活動組織により活動を実施し、また、多面支払の交付金を充てることとする。</t>
  </si>
  <si>
    <t>その他（自由記載）</t>
  </si>
  <si>
    <t>（自由記載）</t>
  </si>
  <si>
    <t>　殿</t>
    <rPh sb="1" eb="2">
      <t>ドノ</t>
    </rPh>
    <phoneticPr fontId="7"/>
  </si>
  <si>
    <t>集落協定「（別添２）構成員一覧」に記載のとおり。</t>
  </si>
  <si>
    <t>本地域は、過疎地域に指定されるなど、平場地域と比べて生産条件の格差が大きいことから、これを補正する取組を行うことが必要である。</t>
    <rPh sb="5" eb="7">
      <t>カソ</t>
    </rPh>
    <rPh sb="7" eb="9">
      <t>チイキ</t>
    </rPh>
    <phoneticPr fontId="85"/>
  </si>
  <si>
    <t>集落協定</t>
    <rPh sb="0" eb="2">
      <t>シュウラク</t>
    </rPh>
    <rPh sb="2" eb="4">
      <t>キョウテイ</t>
    </rPh>
    <phoneticPr fontId="7"/>
  </si>
  <si>
    <t>③農業生産活動等の体制整備の取組（ネットワーク化活動計画の作成）の有無</t>
    <rPh sb="1" eb="7">
      <t>ノウギョウセイサンカツドウ</t>
    </rPh>
    <rPh sb="7" eb="8">
      <t>トウ</t>
    </rPh>
    <rPh sb="9" eb="11">
      <t>タイセイ</t>
    </rPh>
    <rPh sb="11" eb="13">
      <t>セイビ</t>
    </rPh>
    <rPh sb="14" eb="16">
      <t>トリクミ</t>
    </rPh>
    <rPh sb="23" eb="24">
      <t>カ</t>
    </rPh>
    <rPh sb="24" eb="26">
      <t>カツドウ</t>
    </rPh>
    <rPh sb="26" eb="28">
      <t>ケイカク</t>
    </rPh>
    <rPh sb="29" eb="31">
      <t>サクセイ</t>
    </rPh>
    <rPh sb="33" eb="35">
      <t>ウム</t>
    </rPh>
    <phoneticPr fontId="7"/>
  </si>
  <si>
    <t>②基礎・体制整備単価</t>
  </si>
  <si>
    <t>通常地域（8法内）</t>
  </si>
  <si>
    <t>＜施行注意＞</t>
  </si>
  <si>
    <r>
      <rPr>
        <sz val="9"/>
        <color auto="1"/>
        <rFont val="ＭＳ ゴシック"/>
      </rPr>
      <t>[イ　棚田等の保全を通じた多面にわたる機能の維持・発揮]</t>
    </r>
    <r>
      <rPr>
        <sz val="9"/>
        <color rgb="FFFF0000"/>
        <rFont val="ＭＳ ゴシック"/>
      </rPr>
      <t xml:space="preserve">
</t>
    </r>
  </si>
  <si>
    <r>
      <rPr>
        <sz val="9"/>
        <color auto="1"/>
        <rFont val="ＭＳ ゴシック"/>
      </rPr>
      <t>[ウ　棚田を核とした棚田地域の振興]</t>
    </r>
    <r>
      <rPr>
        <sz val="9"/>
        <color rgb="FFFF0000"/>
        <rFont val="ＭＳ ゴシック"/>
      </rPr>
      <t xml:space="preserve">
</t>
    </r>
  </si>
  <si>
    <r>
      <rPr>
        <sz val="9"/>
        <color auto="1"/>
        <rFont val="ＭＳ ゴシック"/>
      </rPr>
      <t>［超急傾斜農地の保全］</t>
    </r>
    <r>
      <rPr>
        <sz val="9"/>
        <color rgb="FFFF0000"/>
        <rFont val="ＭＳ ゴシック"/>
      </rPr>
      <t xml:space="preserve">
</t>
    </r>
    <r>
      <rPr>
        <sz val="9"/>
        <color auto="1"/>
        <rFont val="ＭＳ ゴシック"/>
      </rPr>
      <t>［農産物の販売促進等］</t>
    </r>
    <r>
      <rPr>
        <sz val="9"/>
        <color rgb="FFFF0000"/>
        <rFont val="ＭＳ ゴシック"/>
      </rPr>
      <t xml:space="preserve">
</t>
    </r>
  </si>
  <si>
    <t>合計（　　集落）</t>
    <rPh sb="0" eb="2">
      <t>ゴウケイ</t>
    </rPh>
    <rPh sb="5" eb="7">
      <t>シュウラク</t>
    </rPh>
    <phoneticPr fontId="7"/>
  </si>
  <si>
    <t>　中山間地域等直接支払交付金制度第6期対策（令和7年4月1日～令和12年3月31日）の期間中、農業所得を確認することについて承諾する。</t>
    <rPh sb="1" eb="14">
      <t>チュウサンカンチイキトウチョクセツシハライコウフキン</t>
    </rPh>
    <rPh sb="14" eb="16">
      <t>セイド</t>
    </rPh>
    <rPh sb="16" eb="17">
      <t>ダイ</t>
    </rPh>
    <rPh sb="18" eb="19">
      <t>キ</t>
    </rPh>
    <rPh sb="19" eb="21">
      <t>タイサク</t>
    </rPh>
    <rPh sb="22" eb="24">
      <t>レイワ</t>
    </rPh>
    <rPh sb="25" eb="26">
      <t>ネン</t>
    </rPh>
    <rPh sb="27" eb="28">
      <t>ガツ</t>
    </rPh>
    <rPh sb="29" eb="30">
      <t>ニチ</t>
    </rPh>
    <rPh sb="31" eb="33">
      <t>レイワ</t>
    </rPh>
    <rPh sb="35" eb="36">
      <t>ネン</t>
    </rPh>
    <rPh sb="37" eb="38">
      <t>ガツ</t>
    </rPh>
    <rPh sb="40" eb="41">
      <t>ニチ</t>
    </rPh>
    <rPh sb="43" eb="46">
      <t>キカンチュウ</t>
    </rPh>
    <rPh sb="47" eb="49">
      <t>ノウギョウ</t>
    </rPh>
    <rPh sb="49" eb="51">
      <t>ショトク</t>
    </rPh>
    <rPh sb="52" eb="54">
      <t>カクニン</t>
    </rPh>
    <rPh sb="62" eb="64">
      <t>ショウダク</t>
    </rPh>
    <phoneticPr fontId="7"/>
  </si>
  <si>
    <t>住　所</t>
  </si>
  <si>
    <t>生 年 月 日</t>
    <rPh sb="0" eb="1">
      <t>セイ</t>
    </rPh>
    <rPh sb="2" eb="3">
      <t>ネン</t>
    </rPh>
    <rPh sb="4" eb="5">
      <t>ガツ</t>
    </rPh>
    <rPh sb="6" eb="7">
      <t>ニチ</t>
    </rPh>
    <phoneticPr fontId="7"/>
  </si>
</sst>
</file>

<file path=xl/styles.xml><?xml version="1.0" encoding="utf-8"?>
<styleSheet xmlns="http://schemas.openxmlformats.org/spreadsheetml/2006/main" xmlns:r="http://schemas.openxmlformats.org/officeDocument/2006/relationships" xmlns:mc="http://schemas.openxmlformats.org/markup-compatibility/2006">
  <numFmts count="20">
    <numFmt numFmtId="176" formatCode="General;;"/>
    <numFmt numFmtId="177" formatCode="[$-411]ggge&quot;年&quot;m&quot;月&quot;d&quot;日&quot;;@"/>
    <numFmt numFmtId="178" formatCode="&quot;(&quot;#,###&quot; a )&quot;;\-#,###;&quot;&quot;;@"/>
    <numFmt numFmtId="179" formatCode="#,###&quot; a&quot;"/>
    <numFmt numFmtId="180" formatCode="#,###,###&quot;a&quot;"/>
    <numFmt numFmtId="181" formatCode="##,###,###&quot; a&quot;"/>
    <numFmt numFmtId="182" formatCode="&quot;平成&quot;0&quot;年度&quot;"/>
    <numFmt numFmtId="183" formatCode="&quot;(&quot;#,##0.0&quot; km)&quot;;\-#,##0.0;&quot;&quot;;@"/>
    <numFmt numFmtId="184" formatCode="###,##0.0&quot; km&quot;;\-###,##0.0&quot;km&quot;;&quot;km&quot;;&quot;km&quot;"/>
    <numFmt numFmtId="185" formatCode="#&quot; 年&quot;"/>
    <numFmt numFmtId="186" formatCode="&quot;(&quot;#,###&quot; 箇所 )&quot;;\-#,###;&quot;&quot;;@"/>
    <numFmt numFmtId="187" formatCode="#&quot;　箇&quot;&quot;所&quot;"/>
    <numFmt numFmtId="188" formatCode="&quot;平成 &quot;#&quot; 年度&quot;"/>
    <numFmt numFmtId="189" formatCode="#,###&quot;円&quot;"/>
    <numFmt numFmtId="190" formatCode="&quot;(&quot;#,###&quot; 円 )&quot;;\-#,###;&quot;&quot;;@"/>
    <numFmt numFmtId="191" formatCode="0.0"/>
    <numFmt numFmtId="192" formatCode="#"/>
    <numFmt numFmtId="193" formatCode="&quot;合&quot;&quot;計&quot;\ \(General&quot;集&quot;&quot;落&quot;\)"/>
    <numFmt numFmtId="194" formatCode="#,##0&quot;円&quot;"/>
    <numFmt numFmtId="195" formatCode="0.0%"/>
  </numFmts>
  <fonts count="86">
    <font>
      <sz val="11"/>
      <color auto="1"/>
      <name val="ＭＳ Ｐゴシック"/>
      <family val="3"/>
    </font>
    <font>
      <sz val="11"/>
      <color auto="1"/>
      <name val="ＭＳ Ｐゴシック"/>
      <family val="3"/>
    </font>
    <font>
      <sz val="11"/>
      <color theme="1"/>
      <name val="ＭＳ Ｐゴシック"/>
      <family val="2"/>
      <scheme val="minor"/>
    </font>
    <font>
      <sz val="11"/>
      <color auto="1"/>
      <name val="ＭＳ ゴシック"/>
      <family val="3"/>
    </font>
    <font>
      <sz val="11"/>
      <color indexed="8"/>
      <name val="ＭＳ Ｐゴシック"/>
      <family val="3"/>
    </font>
    <font>
      <sz val="10"/>
      <color auto="1"/>
      <name val="ＭＳ 明朝"/>
      <family val="1"/>
    </font>
    <font>
      <sz val="10"/>
      <color theme="1"/>
      <name val="ＭＳ 明朝"/>
      <family val="1"/>
    </font>
    <font>
      <sz val="6"/>
      <color auto="1"/>
      <name val="ＭＳ Ｐゴシック"/>
      <family val="3"/>
    </font>
    <font>
      <sz val="12"/>
      <color auto="1"/>
      <name val="ＭＳ 明朝"/>
      <family val="1"/>
    </font>
    <font>
      <sz val="12"/>
      <color theme="1"/>
      <name val="ＭＳ 明朝"/>
      <family val="1"/>
    </font>
    <font>
      <sz val="12"/>
      <color auto="1"/>
      <name val="ＭＳ ゴシック"/>
      <family val="3"/>
    </font>
    <font>
      <b/>
      <sz val="12"/>
      <color auto="1"/>
      <name val="ＭＳ 明朝"/>
      <family val="1"/>
    </font>
    <font>
      <sz val="14"/>
      <color rgb="FF000000"/>
      <name val="ＭＳ ゴシック"/>
      <family val="3"/>
    </font>
    <font>
      <sz val="12"/>
      <color rgb="FF000000"/>
      <name val="ＭＳ 明朝"/>
      <family val="1"/>
    </font>
    <font>
      <u/>
      <sz val="12"/>
      <color theme="1"/>
      <name val="ＭＳ 明朝"/>
      <family val="1"/>
    </font>
    <font>
      <sz val="11"/>
      <color theme="1"/>
      <name val="ＭＳ 明朝"/>
      <family val="1"/>
    </font>
    <font>
      <sz val="11"/>
      <color auto="1"/>
      <name val="ＭＳ 明朝"/>
      <family val="1"/>
    </font>
    <font>
      <sz val="11"/>
      <color auto="1"/>
      <name val="メイリオ"/>
      <family val="3"/>
    </font>
    <font>
      <sz val="10"/>
      <color auto="1"/>
      <name val="メイリオ"/>
      <family val="3"/>
    </font>
    <font>
      <sz val="14"/>
      <color auto="1"/>
      <name val="ＭＳ 明朝"/>
      <family val="1"/>
    </font>
    <font>
      <sz val="9"/>
      <color auto="1"/>
      <name val="ＭＳ 明朝"/>
      <family val="1"/>
    </font>
    <font>
      <i/>
      <sz val="11"/>
      <color auto="1"/>
      <name val="ＭＳ ゴシック"/>
      <family val="3"/>
    </font>
    <font>
      <sz val="10"/>
      <color auto="1"/>
      <name val="HG丸ｺﾞｼｯｸM-PRO"/>
      <family val="3"/>
    </font>
    <font>
      <sz val="8"/>
      <color auto="1"/>
      <name val="ＭＳ 明朝"/>
      <family val="1"/>
    </font>
    <font>
      <sz val="11"/>
      <color auto="1"/>
      <name val="HG丸ｺﾞｼｯｸM-PRO"/>
      <family val="3"/>
    </font>
    <font>
      <i/>
      <sz val="11"/>
      <color auto="1"/>
      <name val="ＭＳ 明朝"/>
      <family val="1"/>
    </font>
    <font>
      <sz val="6"/>
      <color theme="1"/>
      <name val="ＭＳ ゴシック"/>
      <family val="3"/>
    </font>
    <font>
      <sz val="12"/>
      <color auto="1"/>
      <name val="HG丸ｺﾞｼｯｸM-PRO"/>
      <family val="3"/>
    </font>
    <font>
      <sz val="10"/>
      <color auto="1"/>
      <name val="ＭＳ ゴシック"/>
      <family val="3"/>
    </font>
    <font>
      <sz val="10"/>
      <color rgb="FFFF0000"/>
      <name val="ＭＳ ゴシック"/>
      <family val="3"/>
    </font>
    <font>
      <i/>
      <sz val="10"/>
      <color auto="1"/>
      <name val="ＭＳ 明朝"/>
      <family val="1"/>
    </font>
    <font>
      <sz val="10"/>
      <color theme="1"/>
      <name val="Meiryo UI"/>
      <family val="3"/>
    </font>
    <font>
      <sz val="20"/>
      <color theme="0" tint="-0.35"/>
      <name val="Meiryo UI"/>
      <family val="3"/>
    </font>
    <font>
      <sz val="18"/>
      <color auto="1"/>
      <name val="ＭＳ 明朝"/>
      <family val="1"/>
    </font>
    <font>
      <sz val="20"/>
      <color theme="1"/>
      <name val="ＭＳ 明朝"/>
      <family val="1"/>
    </font>
    <font>
      <sz val="12"/>
      <color rgb="FFFF0000"/>
      <name val="ＭＳ ゴシック"/>
      <family val="3"/>
    </font>
    <font>
      <sz val="12"/>
      <color rgb="FFFF0000"/>
      <name val="ＭＳ 明朝"/>
      <family val="1"/>
    </font>
    <font>
      <sz val="16"/>
      <color theme="0"/>
      <name val="ＭＳ Ｐゴシック"/>
      <family val="3"/>
    </font>
    <font>
      <sz val="16"/>
      <color theme="1"/>
      <name val="ＭＳ 明朝"/>
      <family val="1"/>
    </font>
    <font>
      <sz val="14"/>
      <color theme="1"/>
      <name val="ＭＳ 明朝"/>
      <family val="1"/>
    </font>
    <font>
      <b/>
      <sz val="10"/>
      <color theme="1"/>
      <name val="ＭＳ 明朝"/>
      <family val="1"/>
    </font>
    <font>
      <sz val="14"/>
      <color theme="0"/>
      <name val="ＭＳ Ｐゴシック"/>
      <family val="3"/>
    </font>
    <font>
      <sz val="10"/>
      <color theme="0"/>
      <name val="Meiryo UI"/>
      <family val="3"/>
    </font>
    <font>
      <b/>
      <sz val="12"/>
      <color theme="1"/>
      <name val="ＭＳ 明朝"/>
      <family val="1"/>
    </font>
    <font>
      <sz val="14"/>
      <color auto="1"/>
      <name val="ＭＳ Ｐゴシック"/>
      <family val="3"/>
    </font>
    <font>
      <b/>
      <sz val="10"/>
      <color theme="1"/>
      <name val="Meiryo UI"/>
      <family val="3"/>
    </font>
    <font>
      <sz val="20"/>
      <color theme="0" tint="-0.35"/>
      <name val="ＭＳ ゴシック"/>
      <family val="3"/>
    </font>
    <font>
      <sz val="10"/>
      <color theme="1"/>
      <name val="ＭＳ ゴシック"/>
      <family val="3"/>
    </font>
    <font>
      <sz val="14"/>
      <color auto="1"/>
      <name val="ＭＳ ゴシック"/>
      <family val="3"/>
    </font>
    <font>
      <sz val="14"/>
      <color theme="1"/>
      <name val="ＭＳ ゴシック"/>
      <family val="3"/>
    </font>
    <font>
      <sz val="10"/>
      <color theme="1"/>
      <name val="ＭＳ Ｐゴシック"/>
      <family val="3"/>
      <scheme val="minor"/>
    </font>
    <font>
      <sz val="18"/>
      <color theme="1"/>
      <name val="Meiryo UI"/>
      <family val="3"/>
    </font>
    <font>
      <sz val="16"/>
      <color auto="1"/>
      <name val="ＭＳ 明朝"/>
      <family val="1"/>
    </font>
    <font>
      <sz val="10"/>
      <color auto="1"/>
      <name val="ＭＳ Ｐ明朝"/>
      <family val="1"/>
    </font>
    <font>
      <sz val="11"/>
      <color theme="1"/>
      <name val="ＭＳ ゴシック"/>
      <family val="3"/>
    </font>
    <font>
      <sz val="7"/>
      <color auto="1"/>
      <name val="ＭＳ 明朝"/>
      <family val="1"/>
    </font>
    <font>
      <sz val="7"/>
      <color theme="1"/>
      <name val="ＭＳ 明朝"/>
      <family val="1"/>
    </font>
    <font>
      <sz val="11"/>
      <color rgb="FF000000"/>
      <name val="ＭＳ 明朝"/>
      <family val="1"/>
    </font>
    <font>
      <sz val="11"/>
      <color rgb="FFFF0000"/>
      <name val="ＭＳ Ｐゴシック"/>
      <family val="3"/>
    </font>
    <font>
      <sz val="10"/>
      <color auto="1"/>
      <name val="ＭＳ Ｐゴシック"/>
      <family val="3"/>
    </font>
    <font>
      <sz val="10"/>
      <color rgb="FF000000"/>
      <name val="ＭＳ 明朝"/>
      <family val="1"/>
    </font>
    <font>
      <sz val="11"/>
      <color rgb="FFFF0000"/>
      <name val="ＭＳ ゴシック"/>
      <family val="3"/>
    </font>
    <font>
      <sz val="9"/>
      <color theme="1"/>
      <name val="ＭＳ 明朝"/>
      <family val="1"/>
    </font>
    <font>
      <sz val="7"/>
      <color rgb="FF000000"/>
      <name val="ＭＳ 明朝"/>
      <family val="1"/>
    </font>
    <font>
      <sz val="7"/>
      <color rgb="FFFF0000"/>
      <name val="ＭＳ 明朝"/>
      <family val="1"/>
    </font>
    <font>
      <sz val="11"/>
      <color rgb="FFFF0000"/>
      <name val="ＭＳ 明朝"/>
      <family val="1"/>
    </font>
    <font>
      <sz val="7"/>
      <color theme="1"/>
      <name val="ＭＳ ゴシック"/>
      <family val="3"/>
    </font>
    <font>
      <sz val="9"/>
      <color rgb="FF000000"/>
      <name val="ＭＳ 明朝"/>
      <family val="1"/>
    </font>
    <font>
      <sz val="11"/>
      <color rgb="FF000000"/>
      <name val="ＭＳ ゴシック"/>
      <family val="3"/>
    </font>
    <font>
      <u/>
      <sz val="11"/>
      <color rgb="FFFF0000"/>
      <name val="ＭＳ ゴシック"/>
      <family val="3"/>
    </font>
    <font>
      <u/>
      <sz val="12"/>
      <color rgb="FFFF0000"/>
      <name val="ＭＳ ゴシック"/>
      <family val="3"/>
    </font>
    <font>
      <sz val="10"/>
      <color rgb="FF000000"/>
      <name val="ＭＳ ゴシック"/>
      <family val="3"/>
    </font>
    <font>
      <sz val="9"/>
      <color rgb="FFFF0000"/>
      <name val="ＭＳ ゴシック"/>
      <family val="3"/>
    </font>
    <font>
      <sz val="9"/>
      <color rgb="FF000000"/>
      <name val="ＭＳ ゴシック"/>
      <family val="3"/>
    </font>
    <font>
      <sz val="10"/>
      <color theme="0"/>
      <name val="ＭＳ 明朝"/>
      <family val="1"/>
    </font>
    <font>
      <sz val="7"/>
      <color rgb="FFFF0000"/>
      <name val="ＭＳ ゴシック"/>
      <family val="3"/>
    </font>
    <font>
      <sz val="11"/>
      <color rgb="FF0070C0"/>
      <name val="メイリオ"/>
      <family val="3"/>
    </font>
    <font>
      <sz val="16"/>
      <color auto="1"/>
      <name val="ＭＳ Ｐゴシック"/>
      <family val="3"/>
    </font>
    <font>
      <sz val="12"/>
      <color auto="1"/>
      <name val="ＭＳ Ｐゴシック"/>
      <family val="3"/>
    </font>
    <font>
      <b/>
      <sz val="12"/>
      <color rgb="FFFF0000"/>
      <name val="ＭＳ Ｐゴシック"/>
      <family val="3"/>
    </font>
    <font>
      <sz val="24"/>
      <color theme="0" tint="-0.35"/>
      <name val="ＭＳ 明朝"/>
      <family val="1"/>
    </font>
    <font>
      <sz val="18"/>
      <color theme="1"/>
      <name val="ＭＳ 明朝"/>
      <family val="1"/>
    </font>
    <font>
      <sz val="18"/>
      <color auto="1"/>
      <name val="ＭＳ Ｐゴシック"/>
      <family val="3"/>
    </font>
    <font>
      <b/>
      <sz val="11"/>
      <color auto="1"/>
      <name val="ＭＳ Ｐゴシック"/>
      <family val="3"/>
    </font>
    <font>
      <sz val="6"/>
      <color auto="1"/>
      <name val="ＭＳ 明朝"/>
      <family val="1"/>
    </font>
    <font>
      <sz val="10"/>
      <color auto="1"/>
      <name val="メイリオ"/>
      <family val="3"/>
    </font>
  </fonts>
  <fills count="11">
    <fill>
      <patternFill patternType="none"/>
    </fill>
    <fill>
      <patternFill patternType="gray125"/>
    </fill>
    <fill>
      <patternFill patternType="solid">
        <fgColor theme="6" tint="0.8"/>
        <bgColor indexed="64"/>
      </patternFill>
    </fill>
    <fill>
      <patternFill patternType="solid">
        <fgColor theme="0" tint="-0.15"/>
        <bgColor indexed="64"/>
      </patternFill>
    </fill>
    <fill>
      <patternFill patternType="solid">
        <fgColor theme="2"/>
        <bgColor indexed="64"/>
      </patternFill>
    </fill>
    <fill>
      <patternFill patternType="solid">
        <fgColor theme="0"/>
        <bgColor indexed="64"/>
      </patternFill>
    </fill>
    <fill>
      <patternFill patternType="solid">
        <fgColor theme="0" tint="-0.25"/>
        <bgColor indexed="64"/>
      </patternFill>
    </fill>
    <fill>
      <patternFill patternType="solid">
        <fgColor theme="7" tint="0.6"/>
        <bgColor indexed="64"/>
      </patternFill>
    </fill>
    <fill>
      <patternFill patternType="solid">
        <fgColor theme="0" tint="-5.e-002"/>
        <bgColor indexed="64"/>
      </patternFill>
    </fill>
    <fill>
      <patternFill patternType="solid">
        <fgColor theme="9" tint="0.8"/>
        <bgColor indexed="64"/>
      </patternFill>
    </fill>
    <fill>
      <patternFill patternType="solid">
        <fgColor theme="7" tint="0.8"/>
        <bgColor indexed="64"/>
      </patternFill>
    </fill>
  </fills>
  <borders count="10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auto="1"/>
      </left>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right/>
      <top style="thin">
        <color auto="1"/>
      </top>
      <bottom style="thin">
        <color auto="1"/>
      </bottom>
      <diagonal/>
    </border>
    <border>
      <left/>
      <right/>
      <top style="thin">
        <color theme="2" tint="-0.5"/>
      </top>
      <bottom style="thin">
        <color theme="2" tint="-0.5"/>
      </bottom>
      <diagonal/>
    </border>
    <border>
      <left style="thin">
        <color indexed="64"/>
      </left>
      <right style="thin">
        <color indexed="64"/>
      </right>
      <top style="thin">
        <color indexed="64"/>
      </top>
      <bottom style="thin">
        <color indexed="64"/>
      </bottom>
      <diagonal/>
    </border>
    <border>
      <left/>
      <right/>
      <top/>
      <bottom style="thin">
        <color theme="2" tint="-0.5"/>
      </bottom>
      <diagonal/>
    </border>
    <border>
      <left style="thin">
        <color theme="2" tint="-0.5"/>
      </left>
      <right/>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theme="2" tint="-0.5"/>
      </right>
      <top style="thin">
        <color theme="2" tint="-0.5"/>
      </top>
      <bottom style="thin">
        <color theme="2" tint="-0.5"/>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thin">
        <color indexed="64"/>
      </right>
      <top/>
      <bottom style="thin">
        <color theme="1"/>
      </bottom>
      <diagonal/>
    </border>
    <border>
      <left style="thin">
        <color theme="1"/>
      </left>
      <right style="thin">
        <color theme="1"/>
      </right>
      <top style="thin">
        <color theme="1"/>
      </top>
      <bottom style="thin">
        <color theme="1"/>
      </bottom>
      <diagonal/>
    </border>
    <border>
      <left style="thin">
        <color indexed="64"/>
      </left>
      <right/>
      <top/>
      <bottom style="thin">
        <color theme="1"/>
      </bottom>
      <diagonal/>
    </border>
    <border>
      <left style="thin">
        <color theme="1"/>
      </left>
      <right style="thin">
        <color theme="1"/>
      </right>
      <top/>
      <bottom style="thin">
        <color theme="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auto="1"/>
      </left>
      <right/>
      <top style="medium">
        <color indexed="64"/>
      </top>
      <bottom style="thin">
        <color indexed="64"/>
      </bottom>
      <diagonal/>
    </border>
    <border diagonalUp="1">
      <left style="thin">
        <color auto="1"/>
      </left>
      <right style="thin">
        <color auto="1"/>
      </right>
      <top style="thin">
        <color auto="1"/>
      </top>
      <bottom style="thin">
        <color auto="1"/>
      </bottom>
      <diagonal style="thin">
        <color auto="1"/>
      </diagonal>
    </border>
    <border>
      <left/>
      <right style="medium">
        <color indexed="64"/>
      </right>
      <top style="medium">
        <color indexed="64"/>
      </top>
      <bottom style="medium">
        <color indexed="64"/>
      </bottom>
      <diagonal/>
    </border>
    <border diagonalUp="1">
      <left style="thin">
        <color theme="1"/>
      </left>
      <right style="thin">
        <color theme="1"/>
      </right>
      <top/>
      <bottom style="thin">
        <color theme="1"/>
      </bottom>
      <diagonal style="thin">
        <color theme="1"/>
      </diagonal>
    </border>
    <border diagonalUp="1">
      <left style="thin">
        <color theme="1"/>
      </left>
      <right style="thin">
        <color theme="1"/>
      </right>
      <top style="thin">
        <color theme="1"/>
      </top>
      <bottom style="thin">
        <color theme="1"/>
      </bottom>
      <diagonal style="thin">
        <color theme="1"/>
      </diagonal>
    </border>
    <border>
      <left style="thin">
        <color theme="1"/>
      </left>
      <right style="thin">
        <color theme="1"/>
      </right>
      <top style="medium">
        <color indexed="64"/>
      </top>
      <bottom style="thin">
        <color indexed="64"/>
      </bottom>
      <diagonal/>
    </border>
    <border>
      <left style="thin">
        <color auto="1"/>
      </left>
      <right style="medium">
        <color indexed="64"/>
      </right>
      <top style="thin">
        <color auto="1"/>
      </top>
      <bottom style="thin">
        <color auto="1"/>
      </bottom>
      <diagonal/>
    </border>
    <border>
      <left style="thin">
        <color indexed="64"/>
      </left>
      <right style="medium">
        <color indexed="64"/>
      </right>
      <top style="thin">
        <color indexed="64"/>
      </top>
      <bottom style="medium">
        <color indexed="64"/>
      </bottom>
      <diagonal/>
    </border>
    <border diagonalUp="1">
      <left style="thin">
        <color theme="1"/>
      </left>
      <right style="medium">
        <color indexed="64"/>
      </right>
      <top/>
      <bottom style="thin">
        <color theme="1"/>
      </bottom>
      <diagonal style="thin">
        <color theme="1"/>
      </diagonal>
    </border>
    <border diagonalUp="1">
      <left style="thin">
        <color theme="1"/>
      </left>
      <right style="medium">
        <color indexed="64"/>
      </right>
      <top style="thin">
        <color theme="1"/>
      </top>
      <bottom style="thin">
        <color theme="1"/>
      </bottom>
      <diagonal style="thin">
        <color theme="1"/>
      </diagonal>
    </border>
    <border>
      <left style="thin">
        <color theme="1"/>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theme="1"/>
      </right>
      <top/>
      <bottom style="thin">
        <color theme="1"/>
      </bottom>
      <diagonal/>
    </border>
    <border>
      <left style="medium">
        <color indexed="64"/>
      </left>
      <right style="thin">
        <color theme="1"/>
      </right>
      <top style="thin">
        <color theme="1"/>
      </top>
      <bottom style="thin">
        <color theme="1"/>
      </bottom>
      <diagonal/>
    </border>
    <border>
      <left style="medium">
        <color indexed="64"/>
      </left>
      <right style="thin">
        <color theme="1"/>
      </right>
      <top style="medium">
        <color indexed="64"/>
      </top>
      <bottom style="thin">
        <color indexed="64"/>
      </bottom>
      <diagonal/>
    </border>
    <border diagonalUp="1">
      <left style="thin">
        <color auto="1"/>
      </left>
      <right/>
      <top style="thin">
        <color auto="1"/>
      </top>
      <bottom style="thin">
        <color auto="1"/>
      </bottom>
      <diagonal style="thin">
        <color auto="1"/>
      </diagonal>
    </border>
    <border diagonalUp="1">
      <left style="thin">
        <color theme="1"/>
      </left>
      <right style="thin">
        <color theme="1"/>
      </right>
      <top style="medium">
        <color indexed="64"/>
      </top>
      <bottom style="thin">
        <color indexed="64"/>
      </bottom>
      <diagonal style="thin">
        <color indexed="64"/>
      </diagonal>
    </border>
    <border diagonalUp="1">
      <left/>
      <right style="thin">
        <color auto="1"/>
      </right>
      <top style="thin">
        <color auto="1"/>
      </top>
      <bottom style="thin">
        <color auto="1"/>
      </bottom>
      <diagonal style="thin">
        <color auto="1"/>
      </diagonal>
    </border>
    <border>
      <left style="thin">
        <color indexed="64"/>
      </left>
      <right/>
      <top style="thin">
        <color indexed="64"/>
      </top>
      <bottom style="medium">
        <color indexed="64"/>
      </bottom>
      <diagonal/>
    </border>
    <border>
      <left style="thin">
        <color theme="1"/>
      </left>
      <right/>
      <top/>
      <bottom style="thin">
        <color theme="1"/>
      </bottom>
      <diagonal/>
    </border>
    <border>
      <left style="thin">
        <color theme="1"/>
      </left>
      <right/>
      <top style="thin">
        <color theme="1"/>
      </top>
      <bottom style="thin">
        <color theme="1"/>
      </bottom>
      <diagonal/>
    </border>
    <border>
      <left style="thin">
        <color theme="1"/>
      </left>
      <right/>
      <top style="medium">
        <color indexed="64"/>
      </top>
      <bottom style="thin">
        <color indexed="64"/>
      </bottom>
      <diagonal/>
    </border>
    <border>
      <left style="thin">
        <color theme="1"/>
      </left>
      <right style="thin">
        <color indexed="64"/>
      </right>
      <top/>
      <bottom style="thin">
        <color theme="1"/>
      </bottom>
      <diagonal/>
    </border>
    <border>
      <left style="thin">
        <color theme="1"/>
      </left>
      <right style="thin">
        <color indexed="64"/>
      </right>
      <top style="thin">
        <color theme="1"/>
      </top>
      <bottom style="thin">
        <color theme="1"/>
      </bottom>
      <diagonal/>
    </border>
    <border>
      <left style="thin">
        <color theme="1"/>
      </left>
      <right style="thin">
        <color indexed="64"/>
      </right>
      <top style="medium">
        <color indexed="64"/>
      </top>
      <bottom style="thin">
        <color indexed="64"/>
      </bottom>
      <diagonal/>
    </border>
    <border>
      <left style="medium">
        <color indexed="64"/>
      </left>
      <right/>
      <top style="medium">
        <color indexed="64"/>
      </top>
      <bottom/>
      <diagonal/>
    </border>
    <border>
      <left style="medium">
        <color auto="1"/>
      </left>
      <right/>
      <top/>
      <bottom style="medium">
        <color auto="1"/>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auto="1"/>
      </right>
      <top style="thin">
        <color auto="1"/>
      </top>
      <bottom style="thin">
        <color auto="1"/>
      </bottom>
      <diagonal/>
    </border>
    <border>
      <left/>
      <right/>
      <top style="medium">
        <color indexed="64"/>
      </top>
      <bottom/>
      <diagonal/>
    </border>
    <border>
      <left/>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auto="1"/>
      </left>
      <right/>
      <top style="thin">
        <color auto="1"/>
      </top>
      <bottom style="medium">
        <color indexed="64"/>
      </bottom>
      <diagonal style="thin">
        <color auto="1"/>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diagonalUp="1">
      <left style="thin">
        <color auto="1"/>
      </left>
      <right style="medium">
        <color indexed="64"/>
      </right>
      <top style="thin">
        <color auto="1"/>
      </top>
      <bottom style="medium">
        <color indexed="64"/>
      </bottom>
      <diagonal style="thin">
        <color auto="1"/>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diagonalUp="1">
      <left style="medium">
        <color indexed="64"/>
      </left>
      <right style="medium">
        <color indexed="64"/>
      </right>
      <top style="thin">
        <color auto="1"/>
      </top>
      <bottom style="medium">
        <color indexed="64"/>
      </bottom>
      <diagonal style="thin">
        <color auto="1"/>
      </diagonal>
    </border>
  </borders>
  <cellStyleXfs count="2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2" fillId="0" borderId="0">
      <alignment vertical="center"/>
    </xf>
    <xf numFmtId="0" fontId="1" fillId="0" borderId="0">
      <alignment vertical="center"/>
    </xf>
    <xf numFmtId="0" fontId="2" fillId="0" borderId="0"/>
    <xf numFmtId="0" fontId="3" fillId="0" borderId="0">
      <alignment vertical="center"/>
    </xf>
    <xf numFmtId="0" fontId="4" fillId="0" borderId="0"/>
    <xf numFmtId="0" fontId="2" fillId="0" borderId="0">
      <alignment vertical="center"/>
    </xf>
    <xf numFmtId="0" fontId="1" fillId="0" borderId="0"/>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1" fillId="0" borderId="0">
      <alignment vertical="center"/>
    </xf>
    <xf numFmtId="0" fontId="6" fillId="0" borderId="0">
      <alignment vertical="center"/>
    </xf>
    <xf numFmtId="0" fontId="1" fillId="0" borderId="0"/>
    <xf numFmtId="0" fontId="1"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31">
    <xf numFmtId="0" fontId="0" fillId="0" borderId="0" xfId="0">
      <alignment vertical="center"/>
    </xf>
    <xf numFmtId="0" fontId="8" fillId="0" borderId="0" xfId="0" applyFont="1">
      <alignment vertical="center"/>
    </xf>
    <xf numFmtId="0" fontId="8" fillId="0" borderId="0" xfId="21" applyFont="1"/>
    <xf numFmtId="0" fontId="9" fillId="0" borderId="0" xfId="0" applyFont="1">
      <alignment vertical="center"/>
    </xf>
    <xf numFmtId="0" fontId="10" fillId="0" borderId="0" xfId="0" applyFont="1" applyAlignment="1">
      <alignment horizontal="left" vertical="center"/>
    </xf>
    <xf numFmtId="0" fontId="8" fillId="0" borderId="0" xfId="0" applyFont="1" applyAlignment="1">
      <alignment horizontal="left" vertical="center"/>
    </xf>
    <xf numFmtId="176" fontId="8" fillId="0" borderId="0" xfId="21" applyNumberFormat="1" applyFont="1" applyFill="1" applyAlignment="1">
      <alignment horizontal="right"/>
    </xf>
    <xf numFmtId="0" fontId="11" fillId="0" borderId="0" xfId="0" applyFont="1" applyAlignment="1">
      <alignment horizontal="center" vertical="center"/>
    </xf>
    <xf numFmtId="0" fontId="12" fillId="0" borderId="0" xfId="0" applyFont="1" applyAlignment="1">
      <alignment horizontal="center" vertical="center"/>
    </xf>
    <xf numFmtId="0" fontId="8" fillId="0" borderId="0" xfId="21" applyFont="1" applyAlignment="1">
      <alignment vertical="center"/>
    </xf>
    <xf numFmtId="0" fontId="9" fillId="0" borderId="0" xfId="0" applyFont="1" applyAlignment="1">
      <alignment vertical="center" wrapText="1"/>
    </xf>
    <xf numFmtId="0" fontId="13"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vertical="top"/>
    </xf>
    <xf numFmtId="0" fontId="8" fillId="0" borderId="0" xfId="0" applyFont="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wrapText="1"/>
    </xf>
    <xf numFmtId="0" fontId="9" fillId="0" borderId="0" xfId="0" applyFont="1" applyFill="1" applyAlignment="1">
      <alignment horizontal="left" vertical="center"/>
    </xf>
    <xf numFmtId="176" fontId="8" fillId="0" borderId="0" xfId="21" applyNumberFormat="1" applyFont="1"/>
    <xf numFmtId="0" fontId="13" fillId="0" borderId="0" xfId="0" applyFont="1" applyFill="1" applyAlignment="1">
      <alignment horizontal="left" vertical="center"/>
    </xf>
    <xf numFmtId="0" fontId="8" fillId="0" borderId="0" xfId="21" applyFont="1" applyAlignment="1">
      <alignment horizontal="left"/>
    </xf>
    <xf numFmtId="0" fontId="8" fillId="0" borderId="0" xfId="0" applyFont="1" applyAlignment="1">
      <alignment horizontal="right" vertical="center"/>
    </xf>
    <xf numFmtId="0" fontId="13" fillId="0" borderId="0" xfId="0" applyFont="1">
      <alignment vertical="center"/>
    </xf>
    <xf numFmtId="58" fontId="8" fillId="0" borderId="0" xfId="0" applyNumberFormat="1" applyFont="1" applyAlignment="1">
      <alignment horizontal="right"/>
    </xf>
    <xf numFmtId="58" fontId="8" fillId="2" borderId="0" xfId="0" applyNumberFormat="1" applyFont="1" applyFill="1" applyAlignment="1">
      <alignment horizontal="right" vertical="center"/>
    </xf>
    <xf numFmtId="0" fontId="13" fillId="2" borderId="0" xfId="0" applyFont="1" applyFill="1" applyAlignment="1">
      <alignment horizontal="right"/>
    </xf>
    <xf numFmtId="0" fontId="8" fillId="2" borderId="0" xfId="0" applyFont="1" applyFill="1" applyAlignment="1">
      <alignment horizontal="right" vertical="center"/>
    </xf>
    <xf numFmtId="0" fontId="8" fillId="0" borderId="0" xfId="0" applyFont="1" applyAlignment="1">
      <alignment vertical="center" wrapText="1"/>
    </xf>
    <xf numFmtId="0" fontId="9" fillId="0" borderId="0" xfId="19" applyFont="1" applyAlignment="1">
      <alignment vertical="top"/>
    </xf>
    <xf numFmtId="0" fontId="14" fillId="0" borderId="0" xfId="19" applyFont="1">
      <alignment vertical="center"/>
    </xf>
    <xf numFmtId="0" fontId="15" fillId="0" borderId="0" xfId="19" applyFont="1">
      <alignment vertical="center"/>
    </xf>
    <xf numFmtId="0" fontId="15" fillId="0" borderId="0" xfId="19" applyFont="1" applyAlignment="1">
      <alignment vertical="center" wrapText="1"/>
    </xf>
    <xf numFmtId="0" fontId="16" fillId="0" borderId="0" xfId="19" applyFont="1" applyFill="1" applyAlignment="1">
      <alignment horizontal="left" vertical="center" wrapText="1"/>
    </xf>
    <xf numFmtId="0" fontId="16" fillId="0" borderId="0" xfId="19" applyFont="1" applyAlignment="1">
      <alignment vertical="center" wrapText="1"/>
    </xf>
    <xf numFmtId="0" fontId="5" fillId="0" borderId="0" xfId="19" applyFont="1" applyAlignment="1">
      <alignment vertical="center" wrapText="1"/>
    </xf>
    <xf numFmtId="0" fontId="0" fillId="0" borderId="0" xfId="0" applyFont="1" applyAlignment="1">
      <alignment vertical="center" wrapText="1"/>
    </xf>
    <xf numFmtId="0" fontId="5" fillId="0" borderId="0" xfId="19" applyFont="1">
      <alignment vertical="center"/>
    </xf>
    <xf numFmtId="0" fontId="9" fillId="0" borderId="1" xfId="19" applyFont="1" applyBorder="1">
      <alignment vertical="center"/>
    </xf>
    <xf numFmtId="0" fontId="9" fillId="0" borderId="1" xfId="19" applyFont="1" applyFill="1" applyBorder="1" applyAlignment="1">
      <alignment horizontal="center" vertical="center"/>
    </xf>
    <xf numFmtId="0" fontId="9" fillId="0" borderId="2" xfId="19" applyFont="1" applyFill="1" applyBorder="1" applyAlignment="1">
      <alignment horizontal="center" vertical="center"/>
    </xf>
    <xf numFmtId="0" fontId="9" fillId="0" borderId="3" xfId="19" applyFont="1" applyFill="1" applyBorder="1" applyAlignment="1">
      <alignment horizontal="center" vertical="center"/>
    </xf>
    <xf numFmtId="0" fontId="9" fillId="0" borderId="4" xfId="19" applyFont="1" applyFill="1" applyBorder="1" applyAlignment="1">
      <alignment horizontal="center" vertical="center"/>
    </xf>
    <xf numFmtId="0" fontId="15" fillId="0" borderId="0" xfId="19" applyFont="1" applyAlignment="1">
      <alignment horizontal="left" vertical="center" wrapText="1"/>
    </xf>
    <xf numFmtId="0" fontId="16" fillId="0" borderId="0" xfId="19" applyFont="1" applyFill="1" applyAlignment="1">
      <alignment horizontal="left" vertical="top" wrapText="1"/>
    </xf>
    <xf numFmtId="0" fontId="9" fillId="0" borderId="5" xfId="19" applyFont="1" applyBorder="1">
      <alignment vertical="center"/>
    </xf>
    <xf numFmtId="0" fontId="9" fillId="0" borderId="6" xfId="19" applyFont="1" applyFill="1" applyBorder="1" applyAlignment="1">
      <alignment horizontal="center" vertical="center"/>
    </xf>
    <xf numFmtId="0" fontId="9" fillId="0" borderId="7" xfId="19" applyFont="1" applyFill="1" applyBorder="1" applyAlignment="1">
      <alignment horizontal="center" vertical="center"/>
    </xf>
    <xf numFmtId="0" fontId="9" fillId="0" borderId="8" xfId="19" applyFont="1" applyFill="1" applyBorder="1" applyAlignment="1">
      <alignment horizontal="center" vertical="center"/>
    </xf>
    <xf numFmtId="0" fontId="9" fillId="0" borderId="9" xfId="19" applyFont="1" applyFill="1" applyBorder="1" applyAlignment="1">
      <alignment horizontal="center" vertical="center"/>
    </xf>
    <xf numFmtId="0" fontId="9" fillId="0" borderId="10" xfId="19" applyFont="1" applyFill="1" applyBorder="1" applyAlignment="1">
      <alignment horizontal="center" vertical="center"/>
    </xf>
    <xf numFmtId="0" fontId="9" fillId="0" borderId="10" xfId="19" applyFont="1" applyFill="1" applyBorder="1" applyAlignment="1">
      <alignment vertical="top"/>
    </xf>
    <xf numFmtId="0" fontId="15" fillId="0" borderId="10" xfId="19" applyFont="1" applyFill="1" applyBorder="1" applyAlignment="1">
      <alignment vertical="center" wrapText="1"/>
    </xf>
    <xf numFmtId="177" fontId="9" fillId="2" borderId="0" xfId="19" applyNumberFormat="1" applyFont="1" applyFill="1" applyAlignment="1">
      <alignment horizontal="right" vertical="center"/>
    </xf>
    <xf numFmtId="0" fontId="9" fillId="2" borderId="0" xfId="19" applyFont="1" applyFill="1" applyAlignment="1">
      <alignment horizontal="right" vertical="center"/>
    </xf>
    <xf numFmtId="0" fontId="9" fillId="0" borderId="6" xfId="19" applyFont="1" applyBorder="1">
      <alignment vertical="center"/>
    </xf>
    <xf numFmtId="0" fontId="17" fillId="0" borderId="0" xfId="0" applyFont="1" applyFill="1">
      <alignment vertical="center"/>
    </xf>
    <xf numFmtId="0" fontId="18" fillId="0" borderId="0" xfId="0" applyFont="1" applyFill="1" applyAlignment="1">
      <alignment vertical="center"/>
    </xf>
    <xf numFmtId="0" fontId="17" fillId="0" borderId="0" xfId="0" applyFont="1" applyFill="1" applyAlignment="1">
      <alignment horizontal="left" vertical="center"/>
    </xf>
    <xf numFmtId="0" fontId="18" fillId="0" borderId="0" xfId="0" applyFont="1" applyFill="1">
      <alignment vertical="center"/>
    </xf>
    <xf numFmtId="0" fontId="17" fillId="0" borderId="0" xfId="0" applyFont="1" applyFill="1" applyAlignment="1">
      <alignment vertical="center"/>
    </xf>
    <xf numFmtId="0" fontId="17" fillId="0" borderId="0" xfId="0" applyFont="1" applyFill="1" applyAlignment="1">
      <alignment vertical="top"/>
    </xf>
    <xf numFmtId="0" fontId="17" fillId="0" borderId="0" xfId="0" applyFont="1" applyFill="1" applyBorder="1">
      <alignment vertical="center"/>
    </xf>
    <xf numFmtId="0" fontId="16"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vertical="center"/>
    </xf>
    <xf numFmtId="0" fontId="8" fillId="0" borderId="0" xfId="0" applyFont="1" applyFill="1" applyAlignment="1">
      <alignment horizontal="left" vertical="center" indent="1"/>
    </xf>
    <xf numFmtId="0" fontId="8" fillId="0" borderId="0" xfId="0" applyFont="1" applyFill="1" applyBorder="1" applyAlignment="1">
      <alignment vertical="center" textRotation="255"/>
    </xf>
    <xf numFmtId="0" fontId="16" fillId="0" borderId="0" xfId="0" applyFont="1" applyFill="1" applyBorder="1" applyAlignment="1">
      <alignment vertical="center" textRotation="255"/>
    </xf>
    <xf numFmtId="0" fontId="5" fillId="0" borderId="0" xfId="0" applyFont="1" applyFill="1" applyBorder="1" applyAlignment="1">
      <alignment vertical="center" textRotation="255"/>
    </xf>
    <xf numFmtId="0" fontId="16" fillId="0" borderId="0" xfId="0" applyFont="1" applyFill="1" applyAlignment="1">
      <alignment vertical="center"/>
    </xf>
    <xf numFmtId="0" fontId="8" fillId="0" borderId="0" xfId="0" applyFont="1" applyFill="1" applyAlignment="1">
      <alignment horizontal="left" vertical="top" indent="1"/>
    </xf>
    <xf numFmtId="0" fontId="19" fillId="0" borderId="0" xfId="0" applyFont="1" applyFill="1" applyAlignment="1">
      <alignment horizontal="center" vertical="center" wrapText="1"/>
    </xf>
    <xf numFmtId="0" fontId="5" fillId="0" borderId="0" xfId="0" applyFont="1" applyFill="1" applyBorder="1" applyAlignment="1">
      <alignment vertical="center"/>
    </xf>
    <xf numFmtId="0" fontId="8" fillId="0" borderId="0" xfId="0" applyFont="1" applyFill="1" applyBorder="1" applyAlignment="1">
      <alignment vertical="center" wrapText="1"/>
    </xf>
    <xf numFmtId="0" fontId="5" fillId="0" borderId="0" xfId="0" applyFont="1" applyFill="1" applyBorder="1" applyAlignment="1">
      <alignment vertical="center" wrapText="1"/>
    </xf>
    <xf numFmtId="0" fontId="5" fillId="3" borderId="11" xfId="0" applyFont="1" applyFill="1" applyBorder="1">
      <alignment vertical="center"/>
    </xf>
    <xf numFmtId="0" fontId="5" fillId="3" borderId="1" xfId="0" applyFont="1" applyFill="1" applyBorder="1" applyAlignment="1">
      <alignment vertical="center" wrapText="1" shrinkToFit="1"/>
    </xf>
    <xf numFmtId="0" fontId="5" fillId="3" borderId="3" xfId="0" applyFont="1" applyFill="1" applyBorder="1" applyAlignment="1">
      <alignment vertical="center" wrapText="1" shrinkToFit="1"/>
    </xf>
    <xf numFmtId="0" fontId="20" fillId="3" borderId="1" xfId="0" applyFont="1" applyFill="1" applyBorder="1" applyAlignment="1">
      <alignment horizontal="center" wrapText="1"/>
    </xf>
    <xf numFmtId="0" fontId="20" fillId="3" borderId="2" xfId="0" applyFont="1" applyFill="1" applyBorder="1" applyAlignment="1">
      <alignment horizontal="center" wrapText="1"/>
    </xf>
    <xf numFmtId="0" fontId="5" fillId="3" borderId="2" xfId="0" applyFont="1" applyFill="1" applyBorder="1" applyAlignment="1">
      <alignment vertical="center" wrapText="1"/>
    </xf>
    <xf numFmtId="0" fontId="5" fillId="3" borderId="12" xfId="0" applyFont="1" applyFill="1" applyBorder="1" applyAlignment="1">
      <alignment horizontal="center" vertical="center" wrapText="1" shrinkToFit="1"/>
    </xf>
    <xf numFmtId="0" fontId="5" fillId="3" borderId="13" xfId="0" applyFont="1" applyFill="1" applyBorder="1" applyAlignment="1">
      <alignment horizontal="center" vertical="center" wrapText="1" shrinkToFit="1"/>
    </xf>
    <xf numFmtId="0" fontId="5" fillId="0" borderId="0" xfId="0" applyFont="1" applyFill="1" applyBorder="1" applyAlignment="1">
      <alignment horizontal="left" vertical="top" wrapText="1"/>
    </xf>
    <xf numFmtId="0" fontId="5" fillId="3" borderId="1" xfId="0" applyFont="1" applyFill="1" applyBorder="1" applyAlignment="1">
      <alignment horizontal="center" vertical="center" wrapText="1" shrinkToFit="1"/>
    </xf>
    <xf numFmtId="0" fontId="5" fillId="3" borderId="2"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5" fillId="0" borderId="0" xfId="0" applyFont="1" applyFill="1" applyBorder="1" applyAlignment="1">
      <alignment horizontal="left" vertical="center" wrapText="1" shrinkToFit="1"/>
    </xf>
    <xf numFmtId="0" fontId="16" fillId="0" borderId="0" xfId="0" applyFont="1" applyFill="1" applyAlignment="1">
      <alignment horizontal="left" vertical="center"/>
    </xf>
    <xf numFmtId="0" fontId="16" fillId="0" borderId="0" xfId="0" applyFont="1" applyFill="1" applyAlignment="1">
      <alignment horizontal="left" vertical="top"/>
    </xf>
    <xf numFmtId="0" fontId="16" fillId="0" borderId="0" xfId="0" applyFont="1" applyFill="1" applyAlignment="1">
      <alignment horizontal="left" vertical="top" wrapText="1" indent="1"/>
    </xf>
    <xf numFmtId="0" fontId="5" fillId="3" borderId="10" xfId="0" applyFont="1" applyFill="1" applyBorder="1" applyAlignment="1">
      <alignment horizontal="center" vertical="center" wrapText="1"/>
    </xf>
    <xf numFmtId="178" fontId="5" fillId="0" borderId="2" xfId="0" applyNumberFormat="1" applyFont="1" applyFill="1" applyBorder="1" applyAlignment="1">
      <alignment horizontal="center" vertical="center"/>
    </xf>
    <xf numFmtId="179" fontId="21" fillId="2" borderId="13" xfId="22" applyNumberFormat="1" applyFont="1" applyFill="1" applyBorder="1" applyAlignment="1">
      <alignment horizontal="right" vertical="center" shrinkToFit="1"/>
    </xf>
    <xf numFmtId="0" fontId="22" fillId="0" borderId="0" xfId="0" applyFont="1" applyFill="1" applyAlignment="1">
      <alignment horizontal="left" vertical="center"/>
    </xf>
    <xf numFmtId="0" fontId="5" fillId="0" borderId="0" xfId="0" applyFont="1" applyFill="1" applyAlignment="1"/>
    <xf numFmtId="0" fontId="17" fillId="0" borderId="0" xfId="0" applyFont="1" applyFill="1" applyBorder="1" applyAlignment="1">
      <alignment horizontal="center" vertical="center"/>
    </xf>
    <xf numFmtId="0" fontId="19" fillId="0" borderId="0" xfId="0" applyFont="1" applyFill="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22" fillId="0" borderId="0" xfId="0" applyFont="1" applyFill="1" applyAlignment="1">
      <alignment vertical="center"/>
    </xf>
    <xf numFmtId="0" fontId="5" fillId="3" borderId="14" xfId="0" applyFont="1" applyFill="1" applyBorder="1">
      <alignment vertical="center"/>
    </xf>
    <xf numFmtId="0" fontId="5" fillId="3" borderId="6" xfId="0" applyFont="1" applyFill="1" applyBorder="1" applyAlignment="1">
      <alignment vertical="center" wrapText="1" shrinkToFit="1"/>
    </xf>
    <xf numFmtId="0" fontId="5" fillId="3" borderId="8" xfId="0" applyFont="1" applyFill="1" applyBorder="1" applyAlignment="1">
      <alignment vertical="center" wrapText="1" shrinkToFit="1"/>
    </xf>
    <xf numFmtId="0" fontId="20" fillId="3" borderId="6" xfId="0" applyFont="1" applyFill="1" applyBorder="1" applyAlignment="1">
      <alignment horizontal="center" wrapText="1"/>
    </xf>
    <xf numFmtId="0" fontId="20" fillId="3" borderId="7" xfId="0" applyFont="1" applyFill="1" applyBorder="1" applyAlignment="1">
      <alignment horizontal="center" wrapText="1"/>
    </xf>
    <xf numFmtId="0" fontId="5" fillId="3" borderId="12" xfId="0" applyFont="1" applyFill="1" applyBorder="1" applyAlignment="1">
      <alignment vertical="center" wrapText="1"/>
    </xf>
    <xf numFmtId="0" fontId="5" fillId="3" borderId="13" xfId="0" applyFont="1" applyFill="1" applyBorder="1" applyAlignment="1">
      <alignment vertical="center" wrapText="1"/>
    </xf>
    <xf numFmtId="0" fontId="5" fillId="3" borderId="1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 xfId="0" applyFont="1" applyFill="1" applyBorder="1" applyAlignment="1">
      <alignment vertical="center" wrapText="1"/>
    </xf>
    <xf numFmtId="0" fontId="5" fillId="3" borderId="3" xfId="0" applyFont="1" applyFill="1" applyBorder="1" applyAlignment="1">
      <alignment vertical="center" wrapText="1"/>
    </xf>
    <xf numFmtId="0" fontId="5" fillId="3" borderId="5" xfId="0" applyFont="1" applyFill="1" applyBorder="1" applyAlignment="1">
      <alignment horizontal="center" vertical="center" wrapText="1" shrinkToFit="1"/>
    </xf>
    <xf numFmtId="0" fontId="5" fillId="3" borderId="0" xfId="0" applyFont="1" applyFill="1" applyBorder="1" applyAlignment="1">
      <alignment horizontal="center" vertical="center" wrapText="1" shrinkToFit="1"/>
    </xf>
    <xf numFmtId="0" fontId="23" fillId="3" borderId="1" xfId="0" applyFont="1" applyFill="1" applyBorder="1" applyAlignment="1">
      <alignment horizontal="center" vertical="center" wrapText="1" shrinkToFit="1"/>
    </xf>
    <xf numFmtId="0" fontId="23" fillId="3" borderId="3" xfId="0" applyFont="1" applyFill="1" applyBorder="1" applyAlignment="1">
      <alignment horizontal="center" vertical="center" wrapText="1" shrinkToFit="1"/>
    </xf>
    <xf numFmtId="0" fontId="5" fillId="0" borderId="0" xfId="0" applyFont="1" applyFill="1" applyAlignment="1">
      <alignment horizontal="left" vertical="top" wrapText="1" indent="1"/>
    </xf>
    <xf numFmtId="178" fontId="5" fillId="0" borderId="0" xfId="0" applyNumberFormat="1" applyFont="1" applyFill="1" applyAlignment="1">
      <alignment horizontal="center" vertical="center"/>
    </xf>
    <xf numFmtId="0" fontId="17" fillId="0" borderId="0" xfId="0" applyFont="1" applyFill="1" applyBorder="1" applyAlignment="1">
      <alignment vertical="center"/>
    </xf>
    <xf numFmtId="0" fontId="5" fillId="4" borderId="10" xfId="0" applyFont="1" applyFill="1" applyBorder="1" applyAlignment="1">
      <alignment horizontal="center" vertical="center" shrinkToFit="1"/>
    </xf>
    <xf numFmtId="0" fontId="8" fillId="4" borderId="10"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4" borderId="10" xfId="0" applyFont="1" applyFill="1" applyBorder="1" applyAlignment="1">
      <alignment horizontal="left" vertical="center"/>
    </xf>
    <xf numFmtId="0" fontId="8" fillId="0" borderId="0" xfId="0" applyFont="1" applyFill="1" applyBorder="1" applyAlignment="1">
      <alignment horizontal="left" vertical="center" wrapText="1"/>
    </xf>
    <xf numFmtId="0" fontId="24" fillId="0" borderId="0" xfId="0" applyFont="1" applyFill="1" applyBorder="1" applyAlignment="1">
      <alignment vertical="center"/>
    </xf>
    <xf numFmtId="0" fontId="8" fillId="0" borderId="0" xfId="0" applyFont="1" applyFill="1" applyBorder="1" applyAlignment="1">
      <alignment vertical="center"/>
    </xf>
    <xf numFmtId="0" fontId="6" fillId="3" borderId="16" xfId="0" applyFont="1" applyFill="1" applyBorder="1" applyAlignment="1">
      <alignment horizontal="center" vertical="center" wrapText="1" shrinkToFit="1"/>
    </xf>
    <xf numFmtId="0" fontId="20" fillId="0" borderId="1" xfId="0" applyNumberFormat="1" applyFont="1" applyFill="1" applyBorder="1" applyAlignment="1">
      <alignment horizontal="center" vertical="center" shrinkToFit="1"/>
    </xf>
    <xf numFmtId="0" fontId="16" fillId="0" borderId="3" xfId="0" applyNumberFormat="1" applyFont="1" applyFill="1" applyBorder="1" applyAlignment="1">
      <alignment horizontal="right" vertical="center" shrinkToFit="1"/>
    </xf>
    <xf numFmtId="0" fontId="16" fillId="0" borderId="1" xfId="0" applyNumberFormat="1" applyFont="1" applyFill="1" applyBorder="1" applyAlignment="1">
      <alignment horizontal="center" vertical="center" shrinkToFit="1"/>
    </xf>
    <xf numFmtId="0" fontId="5" fillId="3" borderId="11" xfId="0" applyFont="1" applyFill="1" applyBorder="1" applyAlignment="1">
      <alignment vertical="center"/>
    </xf>
    <xf numFmtId="0" fontId="5" fillId="3" borderId="11" xfId="0" applyFont="1" applyFill="1" applyBorder="1" applyAlignment="1">
      <alignment horizontal="center" vertical="center" wrapText="1"/>
    </xf>
    <xf numFmtId="178" fontId="25" fillId="0" borderId="1" xfId="22" applyNumberFormat="1" applyFont="1" applyFill="1" applyBorder="1" applyAlignment="1">
      <alignment horizontal="right" vertical="center" shrinkToFit="1"/>
    </xf>
    <xf numFmtId="180" fontId="25" fillId="0" borderId="17" xfId="22" applyNumberFormat="1" applyFont="1" applyFill="1" applyBorder="1" applyAlignment="1">
      <alignment horizontal="right" vertical="center" shrinkToFit="1"/>
    </xf>
    <xf numFmtId="178" fontId="25" fillId="2" borderId="1" xfId="22" applyNumberFormat="1" applyFont="1" applyFill="1" applyBorder="1" applyAlignment="1">
      <alignment horizontal="right" vertical="center" shrinkToFit="1"/>
    </xf>
    <xf numFmtId="179" fontId="21" fillId="2" borderId="17" xfId="22" applyNumberFormat="1" applyFont="1" applyFill="1" applyBorder="1" applyAlignment="1">
      <alignment horizontal="right" vertical="center" shrinkToFit="1"/>
    </xf>
    <xf numFmtId="180" fontId="20" fillId="0" borderId="1" xfId="22" applyNumberFormat="1" applyFont="1" applyFill="1" applyBorder="1" applyAlignment="1">
      <alignment horizontal="center" vertical="center" textRotation="255" shrinkToFit="1"/>
    </xf>
    <xf numFmtId="181" fontId="25" fillId="0" borderId="3" xfId="22" applyNumberFormat="1" applyFont="1" applyFill="1" applyBorder="1" applyAlignment="1">
      <alignment horizontal="right" vertical="center" shrinkToFit="1"/>
    </xf>
    <xf numFmtId="0" fontId="23" fillId="3" borderId="5" xfId="0" applyFont="1" applyFill="1" applyBorder="1" applyAlignment="1">
      <alignment horizontal="center" vertical="center" wrapText="1" shrinkToFit="1"/>
    </xf>
    <xf numFmtId="0" fontId="23" fillId="3" borderId="17" xfId="0" applyFont="1" applyFill="1" applyBorder="1" applyAlignment="1">
      <alignment horizontal="center" vertical="center" wrapText="1" shrinkToFit="1"/>
    </xf>
    <xf numFmtId="0" fontId="17" fillId="0" borderId="0" xfId="0" applyFont="1" applyFill="1" applyBorder="1" applyAlignment="1">
      <alignment horizontal="left" vertical="center"/>
    </xf>
    <xf numFmtId="0" fontId="8" fillId="4" borderId="10" xfId="0" applyFont="1" applyFill="1" applyBorder="1" applyAlignment="1">
      <alignment vertical="center"/>
    </xf>
    <xf numFmtId="0" fontId="16" fillId="4" borderId="4" xfId="0" applyFont="1" applyFill="1" applyBorder="1" applyAlignment="1">
      <alignment vertical="center"/>
    </xf>
    <xf numFmtId="0" fontId="16" fillId="4" borderId="4" xfId="0" applyFont="1" applyFill="1" applyBorder="1" applyAlignment="1">
      <alignment vertical="center" shrinkToFit="1"/>
    </xf>
    <xf numFmtId="0" fontId="6" fillId="3" borderId="18" xfId="0" applyFont="1" applyFill="1" applyBorder="1" applyAlignment="1">
      <alignment horizontal="center" vertical="center" shrinkToFit="1"/>
    </xf>
    <xf numFmtId="0" fontId="20" fillId="0" borderId="5" xfId="0" applyNumberFormat="1" applyFont="1" applyFill="1" applyBorder="1" applyAlignment="1">
      <alignment horizontal="center" vertical="center" shrinkToFit="1"/>
    </xf>
    <xf numFmtId="0" fontId="16" fillId="0" borderId="17" xfId="0" applyNumberFormat="1" applyFont="1" applyFill="1" applyBorder="1" applyAlignment="1">
      <alignment horizontal="center" vertical="center" shrinkToFit="1"/>
    </xf>
    <xf numFmtId="0" fontId="16" fillId="0" borderId="5" xfId="0" applyNumberFormat="1" applyFont="1" applyFill="1" applyBorder="1" applyAlignment="1">
      <alignment horizontal="center" vertical="center" shrinkToFit="1"/>
    </xf>
    <xf numFmtId="0" fontId="3" fillId="0" borderId="17" xfId="0" applyNumberFormat="1" applyFont="1" applyFill="1" applyBorder="1" applyAlignment="1">
      <alignment horizontal="center" vertical="center" shrinkToFit="1"/>
    </xf>
    <xf numFmtId="0" fontId="5" fillId="3" borderId="18" xfId="0" applyFont="1" applyFill="1" applyBorder="1" applyAlignment="1">
      <alignment vertical="center"/>
    </xf>
    <xf numFmtId="0" fontId="5" fillId="3" borderId="18" xfId="0" applyFont="1" applyFill="1" applyBorder="1" applyAlignment="1">
      <alignment horizontal="center" vertical="center" wrapText="1"/>
    </xf>
    <xf numFmtId="178" fontId="25" fillId="0" borderId="5" xfId="22" applyNumberFormat="1" applyFont="1" applyFill="1" applyBorder="1" applyAlignment="1">
      <alignment horizontal="right" vertical="center" shrinkToFit="1"/>
    </xf>
    <xf numFmtId="178" fontId="25" fillId="2" borderId="5" xfId="22" applyNumberFormat="1" applyFont="1" applyFill="1" applyBorder="1" applyAlignment="1">
      <alignment horizontal="right" vertical="center" shrinkToFit="1"/>
    </xf>
    <xf numFmtId="180" fontId="26" fillId="2" borderId="1" xfId="22" applyNumberFormat="1" applyFont="1" applyFill="1" applyBorder="1" applyAlignment="1">
      <alignment horizontal="left" vertical="top" wrapText="1"/>
    </xf>
    <xf numFmtId="181" fontId="25" fillId="0" borderId="17" xfId="22" applyNumberFormat="1" applyFont="1" applyFill="1" applyBorder="1" applyAlignment="1">
      <alignment horizontal="right" vertical="center" shrinkToFit="1"/>
    </xf>
    <xf numFmtId="0" fontId="16" fillId="0" borderId="0" xfId="0" applyFont="1" applyFill="1" applyAlignment="1">
      <alignment horizontal="right" vertical="center"/>
    </xf>
    <xf numFmtId="0" fontId="8" fillId="0" borderId="0" xfId="0" applyFont="1" applyFill="1" applyBorder="1" applyAlignment="1">
      <alignment horizontal="center" vertical="center"/>
    </xf>
    <xf numFmtId="0" fontId="16" fillId="4" borderId="18" xfId="0" applyFont="1" applyFill="1" applyBorder="1" applyAlignment="1">
      <alignment vertical="center"/>
    </xf>
    <xf numFmtId="0" fontId="16" fillId="4" borderId="18" xfId="0" applyFont="1" applyFill="1" applyBorder="1" applyAlignment="1">
      <alignment vertical="center" shrinkToFit="1"/>
    </xf>
    <xf numFmtId="0" fontId="27" fillId="0" borderId="0" xfId="0" applyFont="1" applyFill="1" applyBorder="1" applyAlignment="1">
      <alignment vertical="center"/>
    </xf>
    <xf numFmtId="0" fontId="6" fillId="3" borderId="14" xfId="0" applyFont="1" applyFill="1" applyBorder="1" applyAlignment="1">
      <alignment horizontal="center" vertical="center" shrinkToFit="1"/>
    </xf>
    <xf numFmtId="0" fontId="20" fillId="0" borderId="6" xfId="0" applyNumberFormat="1" applyFont="1" applyFill="1" applyBorder="1" applyAlignment="1">
      <alignment horizontal="center" vertical="center" shrinkToFit="1"/>
    </xf>
    <xf numFmtId="0" fontId="16" fillId="0" borderId="8" xfId="0" applyNumberFormat="1" applyFont="1" applyFill="1" applyBorder="1" applyAlignment="1">
      <alignment horizontal="left" vertical="center" shrinkToFit="1"/>
    </xf>
    <xf numFmtId="0" fontId="16" fillId="0" borderId="6" xfId="0" applyNumberFormat="1" applyFont="1" applyFill="1" applyBorder="1" applyAlignment="1">
      <alignment horizontal="center" vertical="center" shrinkToFit="1"/>
    </xf>
    <xf numFmtId="0" fontId="5" fillId="3" borderId="16" xfId="0" applyFont="1" applyFill="1" applyBorder="1" applyAlignment="1">
      <alignment vertical="center"/>
    </xf>
    <xf numFmtId="0" fontId="5" fillId="3" borderId="14" xfId="0" applyFont="1" applyFill="1" applyBorder="1" applyAlignment="1">
      <alignment horizontal="center" vertical="center" wrapText="1"/>
    </xf>
    <xf numFmtId="178" fontId="25" fillId="0" borderId="6" xfId="22" applyNumberFormat="1" applyFont="1" applyFill="1" applyBorder="1" applyAlignment="1">
      <alignment horizontal="right" vertical="center" shrinkToFit="1"/>
    </xf>
    <xf numFmtId="180" fontId="25" fillId="0" borderId="8" xfId="22" applyNumberFormat="1" applyFont="1" applyFill="1" applyBorder="1" applyAlignment="1">
      <alignment horizontal="right" vertical="center" shrinkToFit="1"/>
    </xf>
    <xf numFmtId="178" fontId="25" fillId="2" borderId="6" xfId="22" applyNumberFormat="1" applyFont="1" applyFill="1" applyBorder="1" applyAlignment="1">
      <alignment horizontal="right" vertical="center" shrinkToFit="1"/>
    </xf>
    <xf numFmtId="179" fontId="21" fillId="2" borderId="8" xfId="22" applyNumberFormat="1" applyFont="1" applyFill="1" applyBorder="1" applyAlignment="1">
      <alignment horizontal="right" vertical="center" shrinkToFit="1"/>
    </xf>
    <xf numFmtId="0" fontId="26" fillId="2" borderId="6" xfId="0" applyFont="1" applyFill="1" applyBorder="1" applyAlignment="1">
      <alignment horizontal="left" vertical="top" wrapText="1"/>
    </xf>
    <xf numFmtId="0" fontId="5" fillId="3" borderId="6" xfId="0" applyFont="1" applyFill="1" applyBorder="1" applyAlignment="1">
      <alignment horizontal="center" vertical="center" wrapText="1" shrinkToFit="1"/>
    </xf>
    <xf numFmtId="0" fontId="5" fillId="3" borderId="7" xfId="0" applyFont="1" applyFill="1" applyBorder="1" applyAlignment="1">
      <alignment horizontal="center" vertical="center" wrapText="1" shrinkToFit="1"/>
    </xf>
    <xf numFmtId="0" fontId="23" fillId="3" borderId="6" xfId="0" applyFont="1" applyFill="1" applyBorder="1" applyAlignment="1">
      <alignment horizontal="center" vertical="center" wrapText="1" shrinkToFit="1"/>
    </xf>
    <xf numFmtId="0" fontId="23" fillId="3" borderId="8" xfId="0" applyFont="1" applyFill="1" applyBorder="1" applyAlignment="1">
      <alignment horizontal="center" vertical="center" wrapText="1" shrinkToFit="1"/>
    </xf>
    <xf numFmtId="178" fontId="5" fillId="0" borderId="7" xfId="0" applyNumberFormat="1" applyFont="1" applyFill="1" applyBorder="1" applyAlignment="1">
      <alignment horizontal="center" vertical="center"/>
    </xf>
    <xf numFmtId="0" fontId="28" fillId="2" borderId="19" xfId="0" applyNumberFormat="1" applyFont="1" applyFill="1" applyBorder="1" applyAlignment="1">
      <alignment horizontal="center" vertical="center"/>
    </xf>
    <xf numFmtId="0" fontId="10" fillId="2" borderId="19" xfId="0" applyFont="1" applyFill="1" applyBorder="1" applyAlignment="1">
      <alignment horizontal="center" vertical="center"/>
    </xf>
    <xf numFmtId="0" fontId="29" fillId="2" borderId="19" xfId="0" applyFont="1" applyFill="1" applyBorder="1" applyAlignment="1">
      <alignment horizontal="center" vertical="center"/>
    </xf>
    <xf numFmtId="0" fontId="8" fillId="0" borderId="19" xfId="0" applyFont="1" applyFill="1" applyBorder="1" applyAlignment="1">
      <alignment horizontal="center" vertical="center"/>
    </xf>
    <xf numFmtId="182" fontId="8" fillId="0" borderId="0" xfId="0" applyNumberFormat="1" applyFont="1" applyFill="1" applyBorder="1" applyAlignment="1">
      <alignment vertical="center"/>
    </xf>
    <xf numFmtId="0" fontId="6" fillId="3" borderId="11" xfId="0" applyFont="1" applyFill="1" applyBorder="1" applyAlignment="1">
      <alignment horizontal="center" vertical="center" shrinkToFit="1"/>
    </xf>
    <xf numFmtId="0" fontId="5" fillId="3" borderId="20" xfId="0" applyFont="1" applyFill="1" applyBorder="1" applyAlignment="1">
      <alignment horizontal="center" vertical="center"/>
    </xf>
    <xf numFmtId="183" fontId="30" fillId="5" borderId="12" xfId="22" applyNumberFormat="1" applyFont="1" applyFill="1" applyBorder="1" applyAlignment="1">
      <alignment horizontal="right" vertical="center" wrapText="1"/>
    </xf>
    <xf numFmtId="184" fontId="25" fillId="0" borderId="8" xfId="22" applyNumberFormat="1" applyFont="1" applyFill="1" applyBorder="1" applyAlignment="1">
      <alignment horizontal="right" vertical="center" shrinkToFit="1"/>
    </xf>
    <xf numFmtId="183" fontId="25" fillId="0" borderId="12" xfId="22" applyNumberFormat="1" applyFont="1" applyFill="1" applyBorder="1" applyAlignment="1">
      <alignment horizontal="right" vertical="center" shrinkToFit="1"/>
    </xf>
    <xf numFmtId="184" fontId="25" fillId="0" borderId="13" xfId="22" applyNumberFormat="1" applyFont="1" applyFill="1" applyBorder="1" applyAlignment="1">
      <alignment horizontal="right" vertical="center" shrinkToFit="1"/>
    </xf>
    <xf numFmtId="0" fontId="5" fillId="3" borderId="1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2" xfId="0" applyFont="1" applyFill="1" applyBorder="1" applyAlignment="1">
      <alignment vertical="center"/>
    </xf>
    <xf numFmtId="182" fontId="8" fillId="0" borderId="0" xfId="0" applyNumberFormat="1" applyFont="1" applyFill="1" applyBorder="1" applyAlignment="1">
      <alignment horizontal="center" vertical="center"/>
    </xf>
    <xf numFmtId="0" fontId="6" fillId="3" borderId="11" xfId="0" applyFont="1" applyFill="1" applyBorder="1" applyAlignment="1">
      <alignment horizontal="center" vertical="center" wrapText="1"/>
    </xf>
    <xf numFmtId="185" fontId="16" fillId="0" borderId="1" xfId="0" applyNumberFormat="1" applyFont="1" applyFill="1" applyBorder="1" applyAlignment="1">
      <alignment horizontal="center" vertical="center" shrinkToFit="1"/>
    </xf>
    <xf numFmtId="185" fontId="16" fillId="0" borderId="3" xfId="0" applyNumberFormat="1" applyFont="1" applyFill="1" applyBorder="1" applyAlignment="1">
      <alignment horizontal="center" vertical="center" shrinkToFit="1"/>
    </xf>
    <xf numFmtId="185" fontId="3" fillId="0" borderId="3" xfId="0" applyNumberFormat="1" applyFont="1" applyFill="1" applyBorder="1" applyAlignment="1">
      <alignment horizontal="center" vertical="center" shrinkToFit="1"/>
    </xf>
    <xf numFmtId="179" fontId="21" fillId="0" borderId="17" xfId="22" applyNumberFormat="1" applyFont="1" applyFill="1" applyBorder="1" applyAlignment="1">
      <alignment horizontal="right" vertical="center" shrinkToFit="1"/>
    </xf>
    <xf numFmtId="0" fontId="27" fillId="0" borderId="0" xfId="0" applyFont="1" applyFill="1" applyAlignment="1">
      <alignment vertical="center"/>
    </xf>
    <xf numFmtId="0" fontId="6" fillId="3" borderId="14" xfId="0" applyFont="1" applyFill="1" applyBorder="1" applyAlignment="1">
      <alignment horizontal="center" vertical="center" wrapText="1"/>
    </xf>
    <xf numFmtId="185" fontId="16" fillId="0" borderId="6" xfId="0" applyNumberFormat="1" applyFont="1" applyFill="1" applyBorder="1" applyAlignment="1">
      <alignment horizontal="center" vertical="center" shrinkToFit="1"/>
    </xf>
    <xf numFmtId="185" fontId="16" fillId="0" borderId="8" xfId="0" applyNumberFormat="1" applyFont="1" applyFill="1" applyBorder="1" applyAlignment="1">
      <alignment horizontal="center" vertical="center" shrinkToFit="1"/>
    </xf>
    <xf numFmtId="185" fontId="3" fillId="0" borderId="8" xfId="0" applyNumberFormat="1" applyFont="1" applyFill="1" applyBorder="1" applyAlignment="1">
      <alignment horizontal="center" vertical="center" shrinkToFit="1"/>
    </xf>
    <xf numFmtId="179" fontId="21" fillId="0" borderId="8" xfId="22" applyNumberFormat="1" applyFont="1" applyFill="1" applyBorder="1" applyAlignment="1">
      <alignment horizontal="right" vertical="center" shrinkToFit="1"/>
    </xf>
    <xf numFmtId="180" fontId="26" fillId="0" borderId="1" xfId="22" applyNumberFormat="1" applyFont="1" applyFill="1" applyBorder="1" applyAlignment="1">
      <alignment horizontal="left" vertical="top" wrapText="1"/>
    </xf>
    <xf numFmtId="179" fontId="25" fillId="0" borderId="23" xfId="22" applyNumberFormat="1" applyFont="1" applyFill="1" applyBorder="1" applyAlignment="1">
      <alignment horizontal="center" vertical="center" shrinkToFit="1"/>
    </xf>
    <xf numFmtId="179" fontId="25" fillId="0" borderId="24" xfId="22" applyNumberFormat="1" applyFont="1" applyFill="1" applyBorder="1" applyAlignment="1">
      <alignment horizontal="center" vertical="center" shrinkToFit="1"/>
    </xf>
    <xf numFmtId="0" fontId="5" fillId="3" borderId="11" xfId="0" applyFont="1" applyFill="1" applyBorder="1" applyAlignment="1">
      <alignment horizontal="center" vertical="center"/>
    </xf>
    <xf numFmtId="186" fontId="30" fillId="5" borderId="12" xfId="22" applyNumberFormat="1" applyFont="1" applyFill="1" applyBorder="1" applyAlignment="1">
      <alignment horizontal="right" vertical="center" wrapText="1"/>
    </xf>
    <xf numFmtId="187" fontId="25" fillId="0" borderId="3" xfId="22" applyNumberFormat="1" applyFont="1" applyFill="1" applyBorder="1" applyAlignment="1">
      <alignment horizontal="right" vertical="center" shrinkToFit="1"/>
    </xf>
    <xf numFmtId="186" fontId="25" fillId="0" borderId="12" xfId="22" applyNumberFormat="1" applyFont="1" applyFill="1" applyBorder="1" applyAlignment="1">
      <alignment horizontal="right" vertical="center" shrinkToFit="1"/>
    </xf>
    <xf numFmtId="0" fontId="5" fillId="3" borderId="5" xfId="0" applyFont="1" applyFill="1" applyBorder="1" applyAlignment="1">
      <alignment vertical="center"/>
    </xf>
    <xf numFmtId="179" fontId="25" fillId="0" borderId="25" xfId="22" applyNumberFormat="1" applyFont="1" applyFill="1" applyBorder="1" applyAlignment="1">
      <alignment horizontal="center" vertical="center" shrinkToFit="1"/>
    </xf>
    <xf numFmtId="179" fontId="25" fillId="0" borderId="26" xfId="22" applyNumberFormat="1" applyFont="1" applyFill="1" applyBorder="1" applyAlignment="1">
      <alignment horizontal="center" vertical="center" shrinkToFit="1"/>
    </xf>
    <xf numFmtId="0" fontId="5" fillId="3" borderId="18" xfId="0" applyFont="1" applyFill="1" applyBorder="1" applyAlignment="1">
      <alignment horizontal="center" vertical="center"/>
    </xf>
    <xf numFmtId="187" fontId="25" fillId="0" borderId="17" xfId="22" applyNumberFormat="1" applyFont="1" applyFill="1" applyBorder="1" applyAlignment="1">
      <alignment horizontal="right" vertical="center" shrinkToFit="1"/>
    </xf>
    <xf numFmtId="179" fontId="25" fillId="0" borderId="27" xfId="22" applyNumberFormat="1" applyFont="1" applyFill="1" applyBorder="1" applyAlignment="1">
      <alignment horizontal="center" vertical="center" shrinkToFit="1"/>
    </xf>
    <xf numFmtId="179" fontId="25" fillId="0" borderId="28" xfId="22" applyNumberFormat="1" applyFont="1" applyFill="1" applyBorder="1" applyAlignment="1">
      <alignment horizontal="center" vertical="center" shrinkToFit="1"/>
    </xf>
    <xf numFmtId="0" fontId="26" fillId="0" borderId="6" xfId="0" applyFont="1" applyFill="1" applyBorder="1" applyAlignment="1">
      <alignment horizontal="left" vertical="top" wrapText="1"/>
    </xf>
    <xf numFmtId="0" fontId="5" fillId="3" borderId="14" xfId="0" applyFont="1" applyFill="1" applyBorder="1" applyAlignment="1">
      <alignment horizontal="center" vertical="center"/>
    </xf>
    <xf numFmtId="187" fontId="25" fillId="0" borderId="8" xfId="22" applyNumberFormat="1" applyFont="1" applyFill="1" applyBorder="1" applyAlignment="1">
      <alignment horizontal="right" vertical="center" shrinkToFit="1"/>
    </xf>
    <xf numFmtId="0" fontId="3" fillId="2" borderId="19" xfId="0" applyFont="1" applyFill="1" applyBorder="1" applyAlignment="1">
      <alignment horizontal="center" vertical="center"/>
    </xf>
    <xf numFmtId="0" fontId="6" fillId="3" borderId="4" xfId="0" applyFont="1" applyFill="1" applyBorder="1" applyAlignment="1">
      <alignment horizontal="center" vertical="center" shrinkToFit="1"/>
    </xf>
    <xf numFmtId="0" fontId="5" fillId="3" borderId="5" xfId="0" applyFont="1" applyFill="1" applyBorder="1" applyAlignment="1">
      <alignment horizontal="center" vertical="center"/>
    </xf>
    <xf numFmtId="0" fontId="16" fillId="0" borderId="17" xfId="0" applyFont="1" applyBorder="1" applyAlignment="1">
      <alignment horizontal="center" vertical="center"/>
    </xf>
    <xf numFmtId="179" fontId="25" fillId="0" borderId="1" xfId="22" applyNumberFormat="1" applyFont="1" applyFill="1" applyBorder="1" applyAlignment="1">
      <alignment vertical="center" shrinkToFit="1"/>
    </xf>
    <xf numFmtId="179" fontId="25" fillId="0" borderId="3" xfId="22" applyNumberFormat="1" applyFont="1" applyFill="1" applyBorder="1" applyAlignment="1">
      <alignment horizontal="right" vertical="center" shrinkToFit="1"/>
    </xf>
    <xf numFmtId="179" fontId="21" fillId="2" borderId="2" xfId="22" applyNumberFormat="1" applyFont="1" applyFill="1" applyBorder="1" applyAlignment="1">
      <alignment horizontal="right" vertical="center" shrinkToFit="1"/>
    </xf>
    <xf numFmtId="179" fontId="21" fillId="2" borderId="3" xfId="22" applyNumberFormat="1" applyFont="1" applyFill="1" applyBorder="1" applyAlignment="1">
      <alignment horizontal="right" vertical="center" shrinkToFit="1"/>
    </xf>
    <xf numFmtId="0" fontId="5" fillId="5" borderId="0" xfId="0" applyFont="1" applyFill="1" applyBorder="1" applyAlignment="1">
      <alignment horizontal="center" vertical="center"/>
    </xf>
    <xf numFmtId="186" fontId="30" fillId="5" borderId="0" xfId="22" applyNumberFormat="1" applyFont="1" applyFill="1" applyBorder="1" applyAlignment="1">
      <alignment horizontal="right" vertical="center" wrapText="1"/>
    </xf>
    <xf numFmtId="187" fontId="25" fillId="5" borderId="0" xfId="22" applyNumberFormat="1" applyFont="1" applyFill="1" applyBorder="1" applyAlignment="1">
      <alignment horizontal="right" vertical="center" shrinkToFit="1"/>
    </xf>
    <xf numFmtId="186" fontId="25" fillId="5" borderId="0" xfId="22" applyNumberFormat="1" applyFont="1" applyFill="1" applyBorder="1" applyAlignment="1">
      <alignment horizontal="right" vertical="center" shrinkToFit="1"/>
    </xf>
    <xf numFmtId="0" fontId="16" fillId="0" borderId="18" xfId="0" applyFont="1" applyBorder="1" applyAlignment="1">
      <alignment horizontal="center" vertical="center" shrinkToFit="1"/>
    </xf>
    <xf numFmtId="0" fontId="16" fillId="0" borderId="5" xfId="0" applyFont="1" applyBorder="1" applyAlignment="1">
      <alignment horizontal="center" vertical="center"/>
    </xf>
    <xf numFmtId="0" fontId="25" fillId="0" borderId="5" xfId="0" applyFont="1" applyFill="1" applyBorder="1" applyAlignment="1">
      <alignment vertical="center" shrinkToFit="1"/>
    </xf>
    <xf numFmtId="179" fontId="25" fillId="0" borderId="17" xfId="22" applyNumberFormat="1" applyFont="1" applyFill="1" applyBorder="1" applyAlignment="1">
      <alignment horizontal="right" vertical="center" shrinkToFit="1"/>
    </xf>
    <xf numFmtId="179" fontId="21" fillId="2" borderId="0" xfId="22" applyNumberFormat="1" applyFont="1" applyFill="1" applyBorder="1" applyAlignment="1">
      <alignment horizontal="right" vertical="center" shrinkToFit="1"/>
    </xf>
    <xf numFmtId="0" fontId="28" fillId="2" borderId="29" xfId="0" applyNumberFormat="1" applyFont="1" applyFill="1" applyBorder="1" applyAlignment="1">
      <alignment horizontal="center" vertical="center"/>
    </xf>
    <xf numFmtId="0" fontId="10" fillId="2" borderId="29" xfId="0" applyFont="1" applyFill="1" applyBorder="1" applyAlignment="1">
      <alignment horizontal="center" vertical="center"/>
    </xf>
    <xf numFmtId="0" fontId="29" fillId="2" borderId="29" xfId="0" applyFont="1" applyFill="1" applyBorder="1" applyAlignment="1">
      <alignment horizontal="center" vertical="center"/>
    </xf>
    <xf numFmtId="0" fontId="3" fillId="2" borderId="29" xfId="0" applyFont="1" applyFill="1" applyBorder="1" applyAlignment="1">
      <alignment horizontal="center" vertical="center"/>
    </xf>
    <xf numFmtId="0" fontId="16" fillId="4" borderId="9" xfId="0" applyFont="1" applyFill="1" applyBorder="1" applyAlignment="1">
      <alignment vertical="center"/>
    </xf>
    <xf numFmtId="0" fontId="16" fillId="4" borderId="9" xfId="0" applyFont="1" applyFill="1" applyBorder="1" applyAlignment="1">
      <alignment vertical="center" shrinkToFit="1"/>
    </xf>
    <xf numFmtId="0" fontId="16" fillId="0" borderId="9" xfId="0" applyFont="1" applyBorder="1" applyAlignment="1">
      <alignment horizontal="center" vertical="center" shrinkToFit="1"/>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25" fillId="0" borderId="6" xfId="0" applyFont="1" applyFill="1" applyBorder="1" applyAlignment="1">
      <alignment vertical="center" shrinkToFit="1"/>
    </xf>
    <xf numFmtId="179" fontId="25" fillId="0" borderId="8" xfId="22" applyNumberFormat="1" applyFont="1" applyFill="1" applyBorder="1" applyAlignment="1">
      <alignment horizontal="right" vertical="center" shrinkToFit="1"/>
    </xf>
    <xf numFmtId="179" fontId="21" fillId="2" borderId="7" xfId="22" applyNumberFormat="1" applyFont="1" applyFill="1" applyBorder="1" applyAlignment="1">
      <alignment horizontal="right" vertical="center" shrinkToFit="1"/>
    </xf>
    <xf numFmtId="58" fontId="8" fillId="0" borderId="0" xfId="0" applyNumberFormat="1" applyFont="1" applyFill="1" applyBorder="1" applyAlignment="1">
      <alignment horizontal="right" vertical="center"/>
    </xf>
    <xf numFmtId="0" fontId="8" fillId="0" borderId="20" xfId="0" applyFont="1" applyFill="1" applyBorder="1" applyAlignment="1">
      <alignment vertical="center"/>
    </xf>
    <xf numFmtId="0" fontId="8" fillId="0" borderId="0" xfId="0" applyFont="1" applyFill="1" applyBorder="1">
      <alignment vertical="center"/>
    </xf>
    <xf numFmtId="188" fontId="5" fillId="0" borderId="2" xfId="0" applyNumberFormat="1" applyFont="1" applyFill="1" applyBorder="1" applyAlignment="1">
      <alignment horizontal="center" vertical="center"/>
    </xf>
    <xf numFmtId="0" fontId="16" fillId="0" borderId="0" xfId="0" applyFont="1" applyFill="1" applyBorder="1" applyAlignment="1">
      <alignment horizontal="left" vertical="center" wrapText="1" shrinkToFit="1"/>
    </xf>
    <xf numFmtId="0" fontId="20" fillId="3" borderId="30" xfId="0" applyFont="1" applyFill="1" applyBorder="1" applyAlignment="1">
      <alignment horizontal="center" vertical="center" wrapText="1"/>
    </xf>
    <xf numFmtId="0" fontId="20" fillId="3" borderId="31" xfId="0" applyFont="1" applyFill="1" applyBorder="1" applyAlignment="1">
      <alignment horizontal="center" vertical="center" wrapText="1"/>
    </xf>
    <xf numFmtId="180" fontId="25" fillId="0" borderId="30" xfId="22" applyNumberFormat="1" applyFont="1" applyFill="1" applyBorder="1" applyAlignment="1">
      <alignment horizontal="right" vertical="center" shrinkToFit="1"/>
    </xf>
    <xf numFmtId="179" fontId="25" fillId="0" borderId="31" xfId="22" applyNumberFormat="1" applyFont="1" applyFill="1" applyBorder="1" applyAlignment="1">
      <alignment vertical="center" shrinkToFit="1"/>
    </xf>
    <xf numFmtId="178" fontId="25" fillId="0" borderId="30" xfId="22" applyNumberFormat="1" applyFont="1" applyFill="1" applyBorder="1" applyAlignment="1">
      <alignment horizontal="right" vertical="center" shrinkToFit="1"/>
    </xf>
    <xf numFmtId="179" fontId="21" fillId="0" borderId="32" xfId="22" applyNumberFormat="1" applyFont="1" applyFill="1" applyBorder="1" applyAlignment="1">
      <alignment horizontal="right" vertical="center" shrinkToFit="1"/>
    </xf>
    <xf numFmtId="179" fontId="21" fillId="0" borderId="31" xfId="22" applyNumberFormat="1" applyFont="1" applyFill="1" applyBorder="1" applyAlignment="1">
      <alignment horizontal="right" vertical="center" shrinkToFit="1"/>
    </xf>
    <xf numFmtId="178" fontId="25" fillId="0" borderId="33" xfId="22" applyNumberFormat="1" applyFont="1" applyFill="1" applyBorder="1" applyAlignment="1">
      <alignment horizontal="right" vertical="center" shrinkToFit="1"/>
    </xf>
    <xf numFmtId="181" fontId="25" fillId="0" borderId="34" xfId="22" applyNumberFormat="1" applyFont="1" applyFill="1" applyBorder="1" applyAlignment="1">
      <alignment horizontal="right" vertical="center" shrinkToFit="1"/>
    </xf>
    <xf numFmtId="0" fontId="8" fillId="0" borderId="0" xfId="0" applyFont="1" applyFill="1" applyBorder="1" applyAlignment="1">
      <alignment horizontal="right" vertical="center"/>
    </xf>
    <xf numFmtId="0" fontId="20" fillId="3" borderId="35" xfId="0" applyFont="1" applyFill="1" applyBorder="1" applyAlignment="1">
      <alignment horizontal="center" vertical="center" wrapText="1"/>
    </xf>
    <xf numFmtId="0" fontId="20" fillId="3" borderId="36" xfId="0" applyFont="1" applyFill="1" applyBorder="1" applyAlignment="1">
      <alignment horizontal="center" vertical="center" wrapText="1"/>
    </xf>
    <xf numFmtId="189" fontId="25" fillId="0" borderId="37" xfId="22" applyNumberFormat="1" applyFont="1" applyFill="1" applyBorder="1" applyAlignment="1">
      <alignment horizontal="right" vertical="center" shrinkToFit="1"/>
    </xf>
    <xf numFmtId="189" fontId="25" fillId="0" borderId="36" xfId="22" applyNumberFormat="1" applyFont="1" applyFill="1" applyBorder="1" applyAlignment="1">
      <alignment vertical="center" shrinkToFit="1"/>
    </xf>
    <xf numFmtId="190" fontId="25" fillId="2" borderId="35" xfId="0" applyNumberFormat="1" applyFont="1" applyFill="1" applyBorder="1" applyAlignment="1">
      <alignment horizontal="right" vertical="center" shrinkToFit="1"/>
    </xf>
    <xf numFmtId="189" fontId="21" fillId="2" borderId="37" xfId="0" applyNumberFormat="1" applyFont="1" applyFill="1" applyBorder="1" applyAlignment="1">
      <alignment horizontal="right" vertical="center" shrinkToFit="1"/>
    </xf>
    <xf numFmtId="189" fontId="21" fillId="2" borderId="36" xfId="0" applyNumberFormat="1" applyFont="1" applyFill="1" applyBorder="1" applyAlignment="1">
      <alignment horizontal="right" vertical="center" shrinkToFit="1"/>
    </xf>
    <xf numFmtId="190" fontId="25" fillId="0" borderId="35" xfId="0" applyNumberFormat="1" applyFont="1" applyFill="1" applyBorder="1" applyAlignment="1">
      <alignment horizontal="right" vertical="center" shrinkToFit="1"/>
    </xf>
    <xf numFmtId="0" fontId="17" fillId="0" borderId="0" xfId="0" applyFont="1" applyFill="1" applyBorder="1" applyAlignment="1">
      <alignment vertical="center" wrapText="1"/>
    </xf>
    <xf numFmtId="0" fontId="17" fillId="0" borderId="0" xfId="0" applyFont="1" applyFill="1" applyBorder="1" applyAlignment="1">
      <alignment vertical="top" wrapText="1"/>
    </xf>
    <xf numFmtId="0" fontId="17" fillId="0" borderId="0" xfId="0" applyFont="1" applyFill="1" applyAlignment="1">
      <alignment vertical="center" wrapText="1"/>
    </xf>
    <xf numFmtId="191" fontId="17" fillId="0" borderId="0" xfId="0" applyNumberFormat="1" applyFont="1" applyFill="1" applyBorder="1" applyAlignment="1">
      <alignment horizontal="left" vertical="center"/>
    </xf>
    <xf numFmtId="180" fontId="17" fillId="0" borderId="0" xfId="0" applyNumberFormat="1" applyFont="1" applyFill="1">
      <alignment vertical="center"/>
    </xf>
    <xf numFmtId="0" fontId="31" fillId="0" borderId="0" xfId="0" applyFont="1">
      <alignment vertical="center"/>
    </xf>
    <xf numFmtId="0" fontId="32" fillId="0" borderId="0" xfId="0" applyFont="1">
      <alignment vertical="center"/>
    </xf>
    <xf numFmtId="0" fontId="31" fillId="0" borderId="0" xfId="0" applyFont="1" applyAlignment="1">
      <alignment vertical="top"/>
    </xf>
    <xf numFmtId="0" fontId="33" fillId="0" borderId="0" xfId="0" applyFont="1" applyAlignment="1">
      <alignment horizontal="left" vertical="center"/>
    </xf>
    <xf numFmtId="0" fontId="34" fillId="0" borderId="0" xfId="0" applyFont="1" applyAlignment="1">
      <alignment horizontal="center" vertical="center"/>
    </xf>
    <xf numFmtId="0" fontId="6" fillId="0" borderId="0" xfId="0" applyFont="1">
      <alignment vertical="center"/>
    </xf>
    <xf numFmtId="0" fontId="8" fillId="0" borderId="12" xfId="0" applyFont="1" applyBorder="1" applyAlignment="1">
      <alignment horizontal="center" vertical="center"/>
    </xf>
    <xf numFmtId="0" fontId="8" fillId="0" borderId="15" xfId="0" applyFont="1" applyBorder="1" applyAlignment="1">
      <alignment horizontal="center" vertical="center"/>
    </xf>
    <xf numFmtId="0" fontId="8" fillId="0" borderId="38" xfId="0" applyFont="1" applyBorder="1" applyAlignment="1">
      <alignment horizontal="center" vertical="center"/>
    </xf>
    <xf numFmtId="0" fontId="35" fillId="2" borderId="39" xfId="0" applyFont="1" applyFill="1" applyBorder="1" applyAlignment="1">
      <alignment horizontal="center" vertical="center" shrinkToFit="1"/>
    </xf>
    <xf numFmtId="0" fontId="36" fillId="2" borderId="39" xfId="0" applyFont="1" applyFill="1" applyBorder="1" applyAlignment="1">
      <alignment horizontal="center" vertical="center" shrinkToFit="1"/>
    </xf>
    <xf numFmtId="0" fontId="37" fillId="0" borderId="0" xfId="0" applyFont="1" applyFill="1" applyBorder="1" applyAlignment="1">
      <alignment horizontal="centerContinuous" vertical="center" wrapText="1"/>
    </xf>
    <xf numFmtId="0" fontId="9" fillId="0" borderId="0" xfId="14" applyFont="1" applyProtection="1">
      <alignment vertical="center"/>
      <protection locked="0"/>
    </xf>
    <xf numFmtId="0" fontId="19" fillId="0" borderId="0" xfId="0" applyFont="1" applyAlignment="1">
      <alignment horizontal="left" vertical="center" wrapText="1"/>
    </xf>
    <xf numFmtId="0" fontId="38" fillId="0" borderId="0" xfId="14" applyFont="1" applyBorder="1" applyAlignment="1" applyProtection="1">
      <alignment vertical="center"/>
      <protection locked="0"/>
    </xf>
    <xf numFmtId="0" fontId="9" fillId="0" borderId="0" xfId="14" applyFont="1" applyBorder="1" applyAlignment="1" applyProtection="1">
      <alignment vertical="top"/>
      <protection locked="0"/>
    </xf>
    <xf numFmtId="0" fontId="39" fillId="0" borderId="0" xfId="14" applyFont="1" applyBorder="1" applyAlignment="1" applyProtection="1">
      <alignment horizontal="center" vertical="center" textRotation="255" wrapText="1"/>
      <protection locked="0"/>
    </xf>
    <xf numFmtId="0" fontId="39" fillId="0" borderId="0" xfId="0" applyFont="1" applyBorder="1" applyAlignment="1">
      <alignment horizontal="center" vertical="center" textRotation="255" wrapText="1"/>
    </xf>
    <xf numFmtId="0" fontId="6" fillId="0" borderId="0" xfId="0" applyFont="1" applyAlignment="1">
      <alignment horizontal="left" vertical="center"/>
    </xf>
    <xf numFmtId="0" fontId="40" fillId="0" borderId="0" xfId="0" applyFont="1" applyAlignment="1">
      <alignment horizontal="left" vertical="center" wrapText="1"/>
    </xf>
    <xf numFmtId="0" fontId="6" fillId="0" borderId="0" xfId="0" applyFont="1" applyAlignment="1">
      <alignment horizontal="left" vertical="center" wrapText="1"/>
    </xf>
    <xf numFmtId="0" fontId="33" fillId="0" borderId="0" xfId="0" applyFont="1" applyAlignment="1">
      <alignment horizontal="center" vertical="center"/>
    </xf>
    <xf numFmtId="0" fontId="39" fillId="0" borderId="0" xfId="0" applyFont="1" applyAlignment="1">
      <alignment horizontal="center" vertical="center"/>
    </xf>
    <xf numFmtId="0" fontId="8" fillId="0" borderId="12" xfId="0" applyFont="1" applyBorder="1" applyAlignment="1">
      <alignment horizontal="center" vertical="center" wrapText="1"/>
    </xf>
    <xf numFmtId="0" fontId="41" fillId="0" borderId="0" xfId="0" applyFont="1" applyFill="1" applyBorder="1" applyAlignment="1">
      <alignment horizontal="centerContinuous" vertical="center" wrapText="1"/>
    </xf>
    <xf numFmtId="0" fontId="15" fillId="0" borderId="0" xfId="14" applyFont="1" applyBorder="1" applyAlignment="1" applyProtection="1">
      <alignment vertical="center"/>
      <protection locked="0"/>
    </xf>
    <xf numFmtId="0" fontId="0" fillId="0" borderId="0" xfId="0" applyAlignment="1">
      <alignment horizontal="left" vertical="center" wrapText="1"/>
    </xf>
    <xf numFmtId="0" fontId="39" fillId="0" borderId="0" xfId="14" applyFont="1" applyBorder="1" applyAlignment="1" applyProtection="1">
      <alignment vertical="center" wrapText="1"/>
      <protection locked="0"/>
    </xf>
    <xf numFmtId="0" fontId="39" fillId="0" borderId="0" xfId="0" applyFont="1" applyBorder="1" applyAlignment="1">
      <alignment vertical="center" wrapText="1"/>
    </xf>
    <xf numFmtId="0" fontId="42" fillId="0" borderId="0" xfId="0" applyFont="1">
      <alignment vertical="center"/>
    </xf>
    <xf numFmtId="0" fontId="35" fillId="2" borderId="39" xfId="0" applyFont="1" applyFill="1" applyBorder="1" applyAlignment="1">
      <alignment horizontal="left" vertical="center" shrinkToFit="1"/>
    </xf>
    <xf numFmtId="0" fontId="36" fillId="2" borderId="39" xfId="0" applyFont="1" applyFill="1" applyBorder="1" applyAlignment="1">
      <alignment horizontal="left" vertical="center" shrinkToFit="1"/>
    </xf>
    <xf numFmtId="0" fontId="43" fillId="0" borderId="0" xfId="14" applyFont="1" applyBorder="1" applyAlignment="1" applyProtection="1">
      <alignment horizontal="right" vertical="top" wrapText="1"/>
      <protection locked="0"/>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9" fillId="0" borderId="40" xfId="0" applyFont="1" applyBorder="1" applyAlignment="1">
      <alignment horizontal="center" vertical="top"/>
    </xf>
    <xf numFmtId="0" fontId="35" fillId="0" borderId="39" xfId="0" applyFont="1" applyFill="1" applyBorder="1" applyAlignment="1">
      <alignment horizontal="left" vertical="center" shrinkToFit="1"/>
    </xf>
    <xf numFmtId="0" fontId="36" fillId="0" borderId="39" xfId="0" applyFont="1" applyFill="1" applyBorder="1" applyAlignment="1">
      <alignment horizontal="left" vertical="center" shrinkToFit="1"/>
    </xf>
    <xf numFmtId="0" fontId="9" fillId="0" borderId="0" xfId="14" applyFont="1" applyBorder="1" applyAlignment="1" applyProtection="1">
      <alignment vertical="top" wrapText="1"/>
      <protection locked="0"/>
    </xf>
    <xf numFmtId="0" fontId="19" fillId="0" borderId="18" xfId="0" applyFont="1" applyBorder="1" applyAlignment="1">
      <alignment horizontal="center" vertical="center"/>
    </xf>
    <xf numFmtId="0" fontId="8" fillId="0" borderId="38" xfId="0" applyFont="1" applyBorder="1" applyAlignment="1">
      <alignment horizontal="center" vertical="center" wrapText="1"/>
    </xf>
    <xf numFmtId="0" fontId="19" fillId="0" borderId="9"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8" fillId="0" borderId="40" xfId="0" applyFont="1" applyBorder="1" applyAlignment="1">
      <alignment horizontal="center" vertical="center" wrapText="1"/>
    </xf>
    <xf numFmtId="58" fontId="44" fillId="2" borderId="17" xfId="0" applyNumberFormat="1" applyFont="1" applyFill="1" applyBorder="1" applyAlignment="1">
      <alignment horizontal="centerContinuous" vertical="center"/>
    </xf>
    <xf numFmtId="0" fontId="39" fillId="0" borderId="18" xfId="0" applyFont="1" applyBorder="1" applyAlignment="1">
      <alignment horizontal="center" vertical="center"/>
    </xf>
    <xf numFmtId="0" fontId="8" fillId="0" borderId="10" xfId="0" applyFont="1" applyBorder="1" applyAlignment="1">
      <alignment horizontal="center" vertical="center" wrapText="1"/>
    </xf>
    <xf numFmtId="0" fontId="35" fillId="2" borderId="41" xfId="0" applyFont="1" applyFill="1" applyBorder="1" applyAlignment="1">
      <alignment horizontal="center" vertical="center" wrapText="1"/>
    </xf>
    <xf numFmtId="0" fontId="35" fillId="2" borderId="39" xfId="0" applyFont="1" applyFill="1" applyBorder="1" applyAlignment="1">
      <alignment horizontal="center" vertical="center" wrapText="1"/>
    </xf>
    <xf numFmtId="0" fontId="36" fillId="2" borderId="39" xfId="0" applyFont="1" applyFill="1" applyBorder="1" applyAlignment="1">
      <alignment horizontal="center" vertical="center" wrapText="1"/>
    </xf>
    <xf numFmtId="0" fontId="6" fillId="0" borderId="0" xfId="14" applyFont="1" applyBorder="1" applyAlignment="1" applyProtection="1">
      <alignment horizontal="center" vertical="center"/>
      <protection locked="0"/>
    </xf>
    <xf numFmtId="0" fontId="38" fillId="0" borderId="0" xfId="0" applyFont="1" applyBorder="1" applyAlignment="1">
      <alignment horizontal="left" vertical="center" wrapText="1"/>
    </xf>
    <xf numFmtId="0" fontId="43" fillId="0" borderId="0" xfId="14" applyFont="1" applyBorder="1" applyAlignment="1" applyProtection="1">
      <alignment vertical="top"/>
      <protection locked="0"/>
    </xf>
    <xf numFmtId="0" fontId="38" fillId="0" borderId="0" xfId="0" applyFont="1" applyBorder="1" applyAlignment="1">
      <alignment vertical="center"/>
    </xf>
    <xf numFmtId="0" fontId="0" fillId="2" borderId="17" xfId="0" applyFont="1" applyFill="1" applyBorder="1" applyAlignment="1">
      <alignment horizontal="centerContinuous" vertical="center"/>
    </xf>
    <xf numFmtId="0" fontId="39" fillId="0" borderId="9" xfId="0" applyFont="1" applyBorder="1" applyAlignment="1">
      <alignment horizontal="center" vertical="center"/>
    </xf>
    <xf numFmtId="0" fontId="31" fillId="0" borderId="0" xfId="14" applyFont="1" applyBorder="1" applyAlignment="1" applyProtection="1">
      <alignment vertical="center"/>
      <protection locked="0"/>
    </xf>
    <xf numFmtId="0" fontId="45" fillId="0" borderId="0" xfId="14" applyFont="1" applyBorder="1" applyAlignment="1" applyProtection="1">
      <alignment vertical="top"/>
      <protection locked="0"/>
    </xf>
    <xf numFmtId="0" fontId="45" fillId="0" borderId="0" xfId="14" applyFont="1" applyBorder="1" applyAlignment="1" applyProtection="1">
      <alignment vertical="center"/>
      <protection locked="0"/>
    </xf>
    <xf numFmtId="0" fontId="31" fillId="0" borderId="0" xfId="0" applyFont="1" applyBorder="1" applyAlignment="1">
      <alignment vertical="center"/>
    </xf>
    <xf numFmtId="0" fontId="46" fillId="0" borderId="0" xfId="14" applyFont="1" applyAlignment="1" applyProtection="1">
      <alignment horizontal="center" vertical="center"/>
      <protection locked="0"/>
    </xf>
    <xf numFmtId="0" fontId="46" fillId="0" borderId="2" xfId="14" applyFont="1" applyBorder="1" applyAlignment="1" applyProtection="1">
      <alignment horizontal="center" vertical="center"/>
      <protection locked="0"/>
    </xf>
    <xf numFmtId="0" fontId="46" fillId="0" borderId="39" xfId="0" applyFont="1" applyFill="1" applyBorder="1">
      <alignment vertical="center"/>
    </xf>
    <xf numFmtId="0" fontId="32" fillId="0" borderId="39" xfId="0" applyFont="1" applyFill="1" applyBorder="1">
      <alignment vertical="center"/>
    </xf>
    <xf numFmtId="0" fontId="32" fillId="0" borderId="0" xfId="0" applyFont="1" applyAlignment="1">
      <alignment vertical="top"/>
    </xf>
    <xf numFmtId="0" fontId="47" fillId="0" borderId="0" xfId="14" applyFont="1" applyAlignment="1" applyProtection="1">
      <alignment horizontal="center" vertical="center"/>
      <protection locked="0"/>
    </xf>
    <xf numFmtId="0" fontId="39" fillId="0" borderId="5" xfId="0" applyFont="1" applyBorder="1" applyAlignment="1">
      <alignment horizontal="center" vertical="center"/>
    </xf>
    <xf numFmtId="0" fontId="47" fillId="0" borderId="10" xfId="14" applyFont="1" applyBorder="1" applyAlignment="1" applyProtection="1">
      <alignment horizontal="center" vertical="center" wrapText="1"/>
      <protection locked="0"/>
    </xf>
    <xf numFmtId="0" fontId="48" fillId="0" borderId="41" xfId="0" applyFont="1" applyFill="1" applyBorder="1" applyAlignment="1">
      <alignment vertical="center" shrinkToFit="1"/>
    </xf>
    <xf numFmtId="0" fontId="49" fillId="0" borderId="39" xfId="14" applyFont="1" applyFill="1" applyBorder="1" applyAlignment="1" applyProtection="1">
      <alignment vertical="center" wrapText="1"/>
      <protection locked="0"/>
    </xf>
    <xf numFmtId="0" fontId="48" fillId="0" borderId="39" xfId="0" applyFont="1" applyFill="1" applyBorder="1" applyAlignment="1">
      <alignment vertical="center" shrinkToFit="1"/>
    </xf>
    <xf numFmtId="0" fontId="47" fillId="0" borderId="39" xfId="0" applyFont="1" applyFill="1" applyBorder="1">
      <alignment vertical="center"/>
    </xf>
    <xf numFmtId="0" fontId="31" fillId="0" borderId="39" xfId="0" applyFont="1" applyFill="1" applyBorder="1">
      <alignment vertical="center"/>
    </xf>
    <xf numFmtId="0" fontId="39" fillId="0" borderId="4" xfId="0" applyFont="1" applyBorder="1" applyAlignment="1">
      <alignment horizontal="center" vertical="center"/>
    </xf>
    <xf numFmtId="0" fontId="47" fillId="0" borderId="6" xfId="14" applyFont="1" applyBorder="1" applyAlignment="1" applyProtection="1">
      <alignment horizontal="center" vertical="center"/>
      <protection locked="0"/>
    </xf>
    <xf numFmtId="0" fontId="47" fillId="0" borderId="12" xfId="14" applyFont="1" applyBorder="1" applyAlignment="1" applyProtection="1">
      <alignment horizontal="center" vertical="center" wrapText="1"/>
      <protection locked="0"/>
    </xf>
    <xf numFmtId="0" fontId="39" fillId="0" borderId="6" xfId="0" applyFont="1" applyBorder="1" applyAlignment="1">
      <alignment horizontal="center" vertical="center"/>
    </xf>
    <xf numFmtId="0" fontId="50" fillId="0" borderId="0" xfId="14" applyFont="1" applyAlignment="1" applyProtection="1">
      <protection locked="0"/>
    </xf>
    <xf numFmtId="0" fontId="51" fillId="0" borderId="0" xfId="0" applyFont="1">
      <alignment vertical="center"/>
    </xf>
    <xf numFmtId="0" fontId="17" fillId="0" borderId="0" xfId="0" applyFont="1" applyProtection="1">
      <alignment vertical="center"/>
    </xf>
    <xf numFmtId="0" fontId="52" fillId="0" borderId="0" xfId="0" applyFont="1" applyProtection="1">
      <alignment vertical="center"/>
      <protection locked="0"/>
    </xf>
    <xf numFmtId="0" fontId="19" fillId="0" borderId="0" xfId="21" applyFont="1" applyProtection="1">
      <protection locked="0"/>
    </xf>
    <xf numFmtId="0" fontId="19" fillId="5" borderId="0" xfId="21" applyFont="1" applyFill="1" applyProtection="1">
      <protection locked="0"/>
    </xf>
    <xf numFmtId="0" fontId="19" fillId="0" borderId="0" xfId="21" applyFont="1"/>
    <xf numFmtId="0" fontId="19" fillId="0" borderId="0" xfId="21" applyFont="1" applyAlignment="1">
      <alignment shrinkToFit="1"/>
    </xf>
    <xf numFmtId="0" fontId="19" fillId="0" borderId="0" xfId="21" applyFont="1" applyAlignment="1"/>
    <xf numFmtId="0" fontId="19" fillId="0" borderId="0" xfId="21" applyFont="1" applyAlignment="1">
      <alignment wrapText="1"/>
    </xf>
    <xf numFmtId="0" fontId="19" fillId="0" borderId="0" xfId="21" applyFont="1" applyAlignment="1">
      <alignment horizontal="left" wrapText="1"/>
    </xf>
    <xf numFmtId="0" fontId="19" fillId="0" borderId="0" xfId="21" applyFont="1" applyAlignment="1">
      <alignment horizontal="left"/>
    </xf>
    <xf numFmtId="0" fontId="8" fillId="0" borderId="0" xfId="0" applyFont="1" applyFill="1" applyAlignment="1" applyProtection="1">
      <alignment vertical="center"/>
    </xf>
    <xf numFmtId="0" fontId="8" fillId="0" borderId="0" xfId="0" applyFont="1" applyAlignment="1" applyProtection="1">
      <alignment horizontal="left" vertical="center"/>
    </xf>
    <xf numFmtId="0" fontId="8" fillId="0" borderId="0" xfId="0" applyFont="1" applyAlignment="1" applyProtection="1">
      <alignment horizontal="center" vertical="center"/>
    </xf>
    <xf numFmtId="0" fontId="13" fillId="0" borderId="0" xfId="0" applyFont="1" applyAlignment="1" applyProtection="1">
      <alignment horizontal="center" vertical="center"/>
    </xf>
    <xf numFmtId="0" fontId="13" fillId="0" borderId="0" xfId="0" applyFont="1" applyAlignment="1" applyProtection="1">
      <alignment horizontal="left" vertical="center"/>
    </xf>
    <xf numFmtId="0" fontId="5" fillId="3" borderId="10" xfId="21" applyFont="1" applyFill="1" applyBorder="1" applyAlignment="1" applyProtection="1">
      <alignment horizontal="center" vertical="center"/>
    </xf>
    <xf numFmtId="0" fontId="5" fillId="0" borderId="10" xfId="21" applyFont="1" applyBorder="1" applyAlignment="1" applyProtection="1">
      <alignment horizontal="left" vertical="top"/>
    </xf>
    <xf numFmtId="0" fontId="5" fillId="0" borderId="0" xfId="21" applyFont="1" applyAlignment="1" applyProtection="1">
      <alignment horizontal="left" vertical="center" wrapText="1"/>
    </xf>
    <xf numFmtId="0" fontId="8" fillId="0" borderId="0" xfId="21" applyFont="1" applyAlignment="1" applyProtection="1">
      <alignment horizontal="left" vertical="center" wrapText="1"/>
    </xf>
    <xf numFmtId="0" fontId="53" fillId="3" borderId="10" xfId="21" applyFont="1" applyFill="1" applyBorder="1" applyAlignment="1" applyProtection="1">
      <alignment horizontal="center" vertical="center" wrapText="1"/>
    </xf>
    <xf numFmtId="0" fontId="29" fillId="0" borderId="10" xfId="21" applyFont="1" applyFill="1" applyBorder="1" applyAlignment="1" applyProtection="1">
      <alignment horizontal="center" vertical="center" wrapText="1"/>
    </xf>
    <xf numFmtId="0" fontId="5" fillId="5" borderId="0" xfId="21" applyFont="1" applyFill="1" applyBorder="1" applyAlignment="1" applyProtection="1">
      <alignment horizontal="center" vertical="center" wrapText="1"/>
    </xf>
    <xf numFmtId="0" fontId="8" fillId="0" borderId="0" xfId="21" applyFont="1" applyBorder="1" applyAlignment="1" applyProtection="1">
      <alignment horizontal="left" vertical="center" wrapText="1"/>
    </xf>
    <xf numFmtId="0" fontId="5" fillId="3" borderId="4" xfId="21" applyFont="1" applyFill="1" applyBorder="1" applyAlignment="1" applyProtection="1">
      <alignment horizontal="left" vertical="center" wrapText="1"/>
    </xf>
    <xf numFmtId="0" fontId="54" fillId="0" borderId="4" xfId="21" applyFont="1" applyFill="1" applyBorder="1" applyAlignment="1" applyProtection="1">
      <alignment horizontal="center" vertical="center" wrapText="1"/>
    </xf>
    <xf numFmtId="0" fontId="6" fillId="0" borderId="0" xfId="21" applyFont="1" applyAlignment="1" applyProtection="1">
      <alignment horizontal="left" vertical="center" wrapText="1"/>
    </xf>
    <xf numFmtId="0" fontId="5" fillId="4" borderId="10" xfId="21" applyFont="1" applyFill="1" applyBorder="1" applyAlignment="1" applyProtection="1">
      <alignment horizontal="center" vertical="center"/>
    </xf>
    <xf numFmtId="0" fontId="5" fillId="4" borderId="10" xfId="21" applyFont="1" applyFill="1" applyBorder="1" applyAlignment="1" applyProtection="1">
      <alignment horizontal="left" vertical="center"/>
    </xf>
    <xf numFmtId="0" fontId="1" fillId="2" borderId="10" xfId="21" applyFont="1" applyFill="1" applyBorder="1" applyAlignment="1" applyProtection="1">
      <alignment horizontal="center" vertical="center"/>
    </xf>
    <xf numFmtId="0" fontId="55" fillId="4" borderId="10" xfId="21" applyFont="1" applyFill="1" applyBorder="1" applyAlignment="1" applyProtection="1">
      <alignment horizontal="center" vertical="center"/>
    </xf>
    <xf numFmtId="0" fontId="55" fillId="4" borderId="42" xfId="21" applyFont="1" applyFill="1" applyBorder="1" applyAlignment="1" applyProtection="1">
      <alignment horizontal="center" vertical="center"/>
    </xf>
    <xf numFmtId="0" fontId="55" fillId="0" borderId="2" xfId="21" applyFont="1" applyBorder="1" applyAlignment="1" applyProtection="1">
      <alignment horizontal="center" vertical="center"/>
    </xf>
    <xf numFmtId="0" fontId="56" fillId="0" borderId="43" xfId="21" applyFont="1" applyBorder="1" applyAlignment="1" applyProtection="1">
      <alignment horizontal="center" vertical="center" shrinkToFit="1"/>
    </xf>
    <xf numFmtId="0" fontId="57" fillId="0" borderId="0" xfId="0" applyFont="1" applyProtection="1">
      <alignment vertical="center"/>
    </xf>
    <xf numFmtId="0" fontId="8" fillId="0" borderId="0" xfId="21" applyFont="1" applyAlignment="1" applyProtection="1">
      <alignment horizontal="left"/>
    </xf>
    <xf numFmtId="0" fontId="36" fillId="2" borderId="44" xfId="21" applyFont="1" applyFill="1" applyBorder="1" applyAlignment="1" applyProtection="1">
      <alignment horizontal="center" vertical="center" wrapText="1"/>
    </xf>
    <xf numFmtId="0" fontId="16" fillId="4" borderId="15" xfId="21" applyFont="1" applyFill="1" applyBorder="1" applyAlignment="1" applyProtection="1">
      <alignment horizontal="center" vertical="center"/>
    </xf>
    <xf numFmtId="0" fontId="58" fillId="2" borderId="10" xfId="21" applyFont="1" applyFill="1" applyBorder="1" applyAlignment="1" applyProtection="1">
      <alignment horizontal="center" vertical="center"/>
    </xf>
    <xf numFmtId="0" fontId="16" fillId="4" borderId="10" xfId="21" applyFont="1" applyFill="1" applyBorder="1" applyAlignment="1" applyProtection="1">
      <alignment horizontal="center" vertical="center"/>
    </xf>
    <xf numFmtId="0" fontId="16" fillId="4" borderId="10" xfId="21" applyFont="1" applyFill="1" applyBorder="1" applyAlignment="1" applyProtection="1">
      <alignment horizontal="left" vertical="center"/>
    </xf>
    <xf numFmtId="0" fontId="16" fillId="4" borderId="12" xfId="21" applyFont="1" applyFill="1" applyBorder="1" applyAlignment="1" applyProtection="1">
      <alignment horizontal="center" vertical="center"/>
    </xf>
    <xf numFmtId="0" fontId="2" fillId="2" borderId="10" xfId="21" applyFont="1" applyFill="1" applyBorder="1" applyAlignment="1" applyProtection="1">
      <alignment horizontal="center" vertical="center"/>
    </xf>
    <xf numFmtId="0" fontId="5" fillId="0" borderId="0" xfId="21" applyFont="1" applyAlignment="1" applyProtection="1">
      <alignment horizontal="left" vertical="center"/>
    </xf>
    <xf numFmtId="0" fontId="16" fillId="4" borderId="10" xfId="21" applyFont="1" applyFill="1" applyBorder="1" applyAlignment="1" applyProtection="1">
      <alignment horizontal="center" vertical="center" textRotation="255"/>
    </xf>
    <xf numFmtId="0" fontId="9" fillId="0" borderId="5" xfId="21" applyFont="1" applyBorder="1" applyAlignment="1" applyProtection="1">
      <alignment horizontal="left" vertical="top" wrapText="1"/>
    </xf>
    <xf numFmtId="0" fontId="16" fillId="4" borderId="10" xfId="21" applyFont="1" applyFill="1" applyBorder="1" applyAlignment="1" applyProtection="1">
      <alignment horizontal="center" vertical="center" wrapText="1"/>
    </xf>
    <xf numFmtId="192" fontId="16" fillId="2" borderId="10" xfId="21" applyNumberFormat="1" applyFont="1" applyFill="1" applyBorder="1" applyAlignment="1" applyProtection="1">
      <alignment horizontal="center" vertical="center"/>
    </xf>
    <xf numFmtId="0" fontId="20" fillId="4" borderId="10" xfId="21" applyFont="1" applyFill="1" applyBorder="1" applyAlignment="1" applyProtection="1">
      <alignment horizontal="center" vertical="center"/>
    </xf>
    <xf numFmtId="0" fontId="9" fillId="0" borderId="12" xfId="21" applyFont="1" applyFill="1" applyBorder="1" applyAlignment="1" applyProtection="1">
      <alignment horizontal="center" vertical="top"/>
    </xf>
    <xf numFmtId="0" fontId="9" fillId="0" borderId="15" xfId="21" applyFont="1" applyFill="1" applyBorder="1" applyAlignment="1" applyProtection="1">
      <alignment horizontal="center" vertical="center"/>
    </xf>
    <xf numFmtId="0" fontId="9" fillId="0" borderId="13" xfId="21" applyFont="1" applyFill="1" applyBorder="1" applyAlignment="1" applyProtection="1">
      <alignment horizontal="center" vertical="center"/>
    </xf>
    <xf numFmtId="0" fontId="8" fillId="0" borderId="12" xfId="21" applyFont="1" applyFill="1" applyBorder="1" applyAlignment="1" applyProtection="1">
      <alignment horizontal="center" vertical="top"/>
    </xf>
    <xf numFmtId="0" fontId="9" fillId="0" borderId="12" xfId="21" applyFont="1" applyFill="1" applyBorder="1" applyAlignment="1" applyProtection="1">
      <alignment horizontal="center" vertical="center"/>
    </xf>
    <xf numFmtId="0" fontId="59" fillId="5" borderId="0" xfId="0" applyFont="1" applyFill="1" applyBorder="1" applyAlignment="1" applyProtection="1">
      <alignment horizontal="center" vertical="center" wrapText="1"/>
    </xf>
    <xf numFmtId="0" fontId="0" fillId="0" borderId="0" xfId="0" applyBorder="1" applyAlignment="1" applyProtection="1">
      <alignment horizontal="left" vertical="center" wrapText="1"/>
    </xf>
    <xf numFmtId="0" fontId="5" fillId="3" borderId="18" xfId="0" applyFont="1" applyFill="1" applyBorder="1" applyAlignment="1" applyProtection="1">
      <alignment horizontal="left" vertical="center" wrapText="1"/>
    </xf>
    <xf numFmtId="0" fontId="54" fillId="0" borderId="18" xfId="0" applyFont="1" applyFill="1" applyBorder="1" applyAlignment="1" applyProtection="1">
      <alignment horizontal="center" vertical="center" wrapText="1"/>
    </xf>
    <xf numFmtId="0" fontId="50" fillId="0" borderId="0" xfId="0" applyFont="1" applyAlignment="1" applyProtection="1">
      <alignment horizontal="left" vertical="center" wrapText="1"/>
    </xf>
    <xf numFmtId="0" fontId="55" fillId="0" borderId="0" xfId="21" applyFont="1" applyBorder="1" applyAlignment="1" applyProtection="1">
      <alignment horizontal="center" vertical="center"/>
    </xf>
    <xf numFmtId="0" fontId="56" fillId="0" borderId="45" xfId="21" applyFont="1" applyBorder="1" applyAlignment="1" applyProtection="1">
      <alignment horizontal="center" vertical="center" shrinkToFit="1"/>
    </xf>
    <xf numFmtId="0" fontId="16" fillId="4" borderId="4" xfId="21" applyFont="1" applyFill="1" applyBorder="1" applyAlignment="1" applyProtection="1">
      <alignment horizontal="center" vertical="center"/>
    </xf>
    <xf numFmtId="38" fontId="3" fillId="0" borderId="10" xfId="22" applyFont="1" applyFill="1" applyBorder="1" applyAlignment="1" applyProtection="1">
      <alignment horizontal="center" vertical="center" shrinkToFit="1"/>
    </xf>
    <xf numFmtId="38" fontId="3" fillId="0" borderId="46" xfId="22" applyFont="1" applyFill="1" applyBorder="1" applyAlignment="1" applyProtection="1">
      <alignment horizontal="center" vertical="center" shrinkToFit="1"/>
    </xf>
    <xf numFmtId="0" fontId="60" fillId="0" borderId="0" xfId="0" applyFont="1" applyAlignment="1" applyProtection="1">
      <alignment horizontal="left" vertical="center" wrapText="1"/>
    </xf>
    <xf numFmtId="0" fontId="16" fillId="4" borderId="4" xfId="21" applyFont="1" applyFill="1" applyBorder="1" applyAlignment="1" applyProtection="1">
      <alignment horizontal="center" vertical="center" wrapText="1"/>
    </xf>
    <xf numFmtId="38" fontId="54" fillId="0" borderId="10" xfId="22" applyFont="1" applyFill="1" applyBorder="1" applyAlignment="1" applyProtection="1">
      <alignment horizontal="center" vertical="center" shrinkToFit="1"/>
    </xf>
    <xf numFmtId="0" fontId="16" fillId="4" borderId="1" xfId="21" applyFont="1" applyFill="1" applyBorder="1" applyAlignment="1" applyProtection="1">
      <alignment horizontal="center" vertical="center"/>
    </xf>
    <xf numFmtId="0" fontId="16" fillId="4" borderId="1" xfId="21" applyFont="1" applyFill="1" applyBorder="1" applyAlignment="1" applyProtection="1">
      <alignment horizontal="center" vertical="center" wrapText="1"/>
    </xf>
    <xf numFmtId="38" fontId="47" fillId="0" borderId="4" xfId="22" applyFont="1" applyFill="1" applyBorder="1" applyAlignment="1" applyProtection="1">
      <alignment horizontal="center" vertical="center" shrinkToFit="1"/>
    </xf>
    <xf numFmtId="0" fontId="57" fillId="4" borderId="12" xfId="0" applyFont="1" applyFill="1" applyBorder="1" applyAlignment="1" applyProtection="1">
      <alignment horizontal="center" vertical="center"/>
    </xf>
    <xf numFmtId="0" fontId="61" fillId="0" borderId="10" xfId="0" applyFont="1" applyFill="1" applyBorder="1" applyAlignment="1" applyProtection="1">
      <alignment horizontal="center" vertical="center" shrinkToFit="1"/>
    </xf>
    <xf numFmtId="193" fontId="15" fillId="0" borderId="4" xfId="0" applyNumberFormat="1" applyFont="1" applyFill="1" applyBorder="1" applyAlignment="1" applyProtection="1">
      <alignment horizontal="center" vertical="center" shrinkToFit="1"/>
    </xf>
    <xf numFmtId="0" fontId="60" fillId="0" borderId="0" xfId="0" applyFont="1" applyAlignment="1" applyProtection="1">
      <alignment horizontal="left" vertical="center"/>
    </xf>
    <xf numFmtId="0" fontId="13" fillId="0" borderId="0" xfId="0" applyFont="1" applyAlignment="1" applyProtection="1">
      <alignment horizontal="left" vertical="center" wrapText="1"/>
    </xf>
    <xf numFmtId="0" fontId="13" fillId="0" borderId="0" xfId="0" applyFont="1" applyAlignment="1" applyProtection="1">
      <alignment horizontal="left"/>
    </xf>
    <xf numFmtId="0" fontId="58" fillId="2" borderId="1" xfId="21" applyFont="1" applyFill="1" applyBorder="1" applyAlignment="1" applyProtection="1">
      <alignment horizontal="center" vertical="center"/>
    </xf>
    <xf numFmtId="0" fontId="58" fillId="2" borderId="3" xfId="21" applyFont="1" applyFill="1" applyBorder="1" applyAlignment="1" applyProtection="1">
      <alignment horizontal="center" vertical="center"/>
    </xf>
    <xf numFmtId="0" fontId="58" fillId="2" borderId="47" xfId="0" applyFont="1" applyFill="1" applyBorder="1" applyAlignment="1" applyProtection="1">
      <alignment horizontal="center" vertical="center" wrapText="1"/>
    </xf>
    <xf numFmtId="0" fontId="60" fillId="0" borderId="0" xfId="0" applyFont="1" applyAlignment="1" applyProtection="1">
      <alignment horizontal="right" vertical="center"/>
    </xf>
    <xf numFmtId="0" fontId="60" fillId="0" borderId="0" xfId="0" applyFont="1" applyAlignment="1" applyProtection="1">
      <alignment horizontal="right" vertical="top" wrapText="1"/>
    </xf>
    <xf numFmtId="0" fontId="35" fillId="2" borderId="1" xfId="0" applyFont="1" applyFill="1" applyBorder="1" applyAlignment="1" applyProtection="1">
      <alignment horizontal="left" vertical="top" wrapText="1"/>
    </xf>
    <xf numFmtId="0" fontId="35" fillId="2" borderId="2" xfId="0" applyFont="1" applyFill="1" applyBorder="1" applyAlignment="1" applyProtection="1">
      <alignment horizontal="left" vertical="top" wrapText="1"/>
    </xf>
    <xf numFmtId="0" fontId="35" fillId="2" borderId="3" xfId="0" applyFont="1" applyFill="1" applyBorder="1" applyAlignment="1" applyProtection="1">
      <alignment horizontal="left" vertical="top" wrapText="1"/>
    </xf>
    <xf numFmtId="0" fontId="2" fillId="0" borderId="5" xfId="0" applyFont="1" applyBorder="1" applyAlignment="1" applyProtection="1">
      <alignment horizontal="left" vertical="top"/>
    </xf>
    <xf numFmtId="0" fontId="57" fillId="4" borderId="10" xfId="0" applyFont="1" applyFill="1" applyBorder="1" applyAlignment="1" applyProtection="1">
      <alignment horizontal="left" vertical="center"/>
    </xf>
    <xf numFmtId="0" fontId="13" fillId="0" borderId="0" xfId="0" applyFont="1" applyFill="1" applyAlignment="1" applyProtection="1">
      <alignment vertical="center"/>
    </xf>
    <xf numFmtId="0" fontId="62" fillId="0" borderId="12" xfId="21" applyFont="1" applyFill="1" applyBorder="1" applyAlignment="1" applyProtection="1">
      <alignment horizontal="center" vertical="top"/>
    </xf>
    <xf numFmtId="0" fontId="62" fillId="0" borderId="15" xfId="21" applyFont="1" applyFill="1" applyBorder="1" applyAlignment="1" applyProtection="1">
      <alignment horizontal="center" vertical="center"/>
    </xf>
    <xf numFmtId="0" fontId="62" fillId="0" borderId="13" xfId="21" applyFont="1" applyFill="1" applyBorder="1" applyAlignment="1" applyProtection="1">
      <alignment horizontal="center" vertical="center"/>
    </xf>
    <xf numFmtId="0" fontId="20" fillId="0" borderId="12" xfId="21" applyFont="1" applyFill="1" applyBorder="1" applyAlignment="1" applyProtection="1">
      <alignment horizontal="center" vertical="top"/>
    </xf>
    <xf numFmtId="0" fontId="62" fillId="0" borderId="12" xfId="21" applyFont="1" applyFill="1" applyBorder="1" applyAlignment="1" applyProtection="1">
      <alignment horizontal="center" vertical="center"/>
    </xf>
    <xf numFmtId="0" fontId="60" fillId="0" borderId="0" xfId="0" applyFont="1" applyAlignment="1" applyProtection="1">
      <alignment horizontal="right" vertical="top"/>
    </xf>
    <xf numFmtId="0" fontId="60" fillId="4" borderId="10" xfId="0" applyFont="1" applyFill="1" applyBorder="1" applyAlignment="1" applyProtection="1">
      <alignment horizontal="center" vertical="center"/>
    </xf>
    <xf numFmtId="0" fontId="60" fillId="0" borderId="10" xfId="0" applyFont="1" applyBorder="1" applyAlignment="1" applyProtection="1">
      <alignment horizontal="left" vertical="center"/>
    </xf>
    <xf numFmtId="0" fontId="60" fillId="0" borderId="10"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63" fillId="4" borderId="10" xfId="0" applyFont="1" applyFill="1" applyBorder="1" applyAlignment="1" applyProtection="1">
      <alignment horizontal="center" vertical="center" wrapText="1"/>
    </xf>
    <xf numFmtId="0" fontId="63" fillId="4" borderId="42" xfId="0" applyFont="1" applyFill="1" applyBorder="1" applyAlignment="1" applyProtection="1">
      <alignment horizontal="center" vertical="center" wrapText="1"/>
    </xf>
    <xf numFmtId="0" fontId="64" fillId="0" borderId="48" xfId="0" applyFont="1" applyFill="1" applyBorder="1" applyAlignment="1" applyProtection="1">
      <alignment horizontal="center" vertical="center" wrapText="1"/>
    </xf>
    <xf numFmtId="0" fontId="65" fillId="0" borderId="49" xfId="0" applyFont="1" applyFill="1" applyBorder="1" applyAlignment="1" applyProtection="1">
      <alignment horizontal="center" vertical="center" wrapText="1"/>
    </xf>
    <xf numFmtId="38" fontId="66" fillId="0" borderId="50" xfId="0" applyNumberFormat="1" applyFont="1" applyFill="1" applyBorder="1" applyAlignment="1" applyProtection="1">
      <alignment horizontal="right" vertical="center" shrinkToFit="1"/>
    </xf>
    <xf numFmtId="0" fontId="16" fillId="4" borderId="18" xfId="21" applyFont="1" applyFill="1" applyBorder="1" applyAlignment="1" applyProtection="1">
      <alignment horizontal="center" vertical="center"/>
    </xf>
    <xf numFmtId="0" fontId="0" fillId="0" borderId="18" xfId="0" applyBorder="1" applyAlignment="1" applyProtection="1">
      <alignment horizontal="center" vertical="center"/>
    </xf>
    <xf numFmtId="0" fontId="16" fillId="4" borderId="5" xfId="21" applyFont="1" applyFill="1" applyBorder="1" applyAlignment="1" applyProtection="1">
      <alignment horizontal="center" vertical="center"/>
    </xf>
    <xf numFmtId="0" fontId="16" fillId="4" borderId="6" xfId="21" applyFont="1" applyFill="1" applyBorder="1" applyAlignment="1" applyProtection="1">
      <alignment horizontal="center" vertical="center" wrapText="1"/>
    </xf>
    <xf numFmtId="38" fontId="47" fillId="0" borderId="9" xfId="22" applyFont="1" applyFill="1" applyBorder="1" applyAlignment="1" applyProtection="1">
      <alignment horizontal="center" vertical="center" shrinkToFit="1"/>
    </xf>
    <xf numFmtId="193" fontId="15" fillId="0" borderId="18" xfId="0" applyNumberFormat="1" applyFont="1" applyFill="1" applyBorder="1" applyAlignment="1" applyProtection="1">
      <alignment horizontal="center" vertical="center" shrinkToFit="1"/>
    </xf>
    <xf numFmtId="0" fontId="58" fillId="2" borderId="6" xfId="21" applyFont="1" applyFill="1" applyBorder="1" applyAlignment="1" applyProtection="1">
      <alignment horizontal="center" vertical="center"/>
    </xf>
    <xf numFmtId="0" fontId="58" fillId="2" borderId="8" xfId="21" applyFont="1" applyFill="1" applyBorder="1" applyAlignment="1" applyProtection="1">
      <alignment horizontal="center" vertical="center"/>
    </xf>
    <xf numFmtId="0" fontId="13" fillId="0" borderId="17" xfId="0" applyFont="1" applyBorder="1" applyAlignment="1" applyProtection="1">
      <alignment horizontal="left" vertical="center" wrapText="1"/>
    </xf>
    <xf numFmtId="0" fontId="57" fillId="4" borderId="10" xfId="0" applyFont="1" applyFill="1" applyBorder="1" applyAlignment="1" applyProtection="1">
      <alignment horizontal="center" vertical="center"/>
    </xf>
    <xf numFmtId="0" fontId="57" fillId="0" borderId="9" xfId="0" applyFont="1" applyBorder="1" applyAlignment="1" applyProtection="1">
      <alignment horizontal="left" vertical="top" wrapText="1"/>
    </xf>
    <xf numFmtId="0" fontId="15" fillId="0" borderId="9" xfId="0" applyFont="1" applyBorder="1" applyAlignment="1" applyProtection="1">
      <alignment horizontal="left" vertical="top" wrapText="1"/>
    </xf>
    <xf numFmtId="0" fontId="5" fillId="0" borderId="5" xfId="21" applyFont="1" applyBorder="1" applyAlignment="1" applyProtection="1">
      <alignment horizontal="left" vertical="center" wrapText="1"/>
    </xf>
    <xf numFmtId="0" fontId="60" fillId="0" borderId="0" xfId="0" applyFont="1" applyAlignment="1" applyProtection="1">
      <alignment horizontal="left" vertical="top" wrapText="1"/>
    </xf>
    <xf numFmtId="0" fontId="35" fillId="2" borderId="5" xfId="0" applyFont="1" applyFill="1" applyBorder="1" applyAlignment="1" applyProtection="1">
      <alignment horizontal="left" vertical="top" wrapText="1"/>
    </xf>
    <xf numFmtId="0" fontId="35" fillId="2" borderId="0" xfId="0" applyFont="1" applyFill="1" applyAlignment="1" applyProtection="1">
      <alignment horizontal="left" vertical="top" wrapText="1"/>
    </xf>
    <xf numFmtId="0" fontId="35" fillId="2" borderId="17" xfId="0" applyFont="1" applyFill="1" applyBorder="1" applyAlignment="1" applyProtection="1">
      <alignment horizontal="left" vertical="top" wrapText="1"/>
    </xf>
    <xf numFmtId="0" fontId="57" fillId="0" borderId="1" xfId="0" applyFont="1" applyBorder="1" applyAlignment="1" applyProtection="1">
      <alignment horizontal="left" vertical="top" wrapText="1"/>
    </xf>
    <xf numFmtId="0" fontId="57" fillId="0" borderId="3" xfId="0" applyFont="1" applyBorder="1" applyAlignment="1" applyProtection="1">
      <alignment horizontal="left" vertical="top" wrapText="1"/>
    </xf>
    <xf numFmtId="0" fontId="57" fillId="0" borderId="2" xfId="0" applyFont="1" applyBorder="1" applyAlignment="1" applyProtection="1">
      <alignment horizontal="left" vertical="top" wrapText="1"/>
    </xf>
    <xf numFmtId="0" fontId="57" fillId="0" borderId="10" xfId="0" applyFont="1" applyBorder="1" applyAlignment="1" applyProtection="1">
      <alignment horizontal="left" vertical="top" wrapText="1"/>
    </xf>
    <xf numFmtId="0" fontId="67" fillId="4" borderId="10" xfId="0" applyFont="1" applyFill="1" applyBorder="1" applyAlignment="1" applyProtection="1">
      <alignment horizontal="center" vertical="center"/>
    </xf>
    <xf numFmtId="0" fontId="67" fillId="5" borderId="12" xfId="0" applyFont="1" applyFill="1" applyBorder="1" applyAlignment="1" applyProtection="1">
      <alignment horizontal="left" vertical="top"/>
    </xf>
    <xf numFmtId="0" fontId="67" fillId="5" borderId="15" xfId="0" applyFont="1" applyFill="1" applyBorder="1" applyAlignment="1" applyProtection="1">
      <alignment horizontal="left" vertical="top"/>
    </xf>
    <xf numFmtId="0" fontId="67" fillId="5" borderId="13" xfId="0" applyFont="1" applyFill="1" applyBorder="1" applyAlignment="1" applyProtection="1">
      <alignment horizontal="left" vertical="top"/>
    </xf>
    <xf numFmtId="0" fontId="67" fillId="5" borderId="12" xfId="0" applyFont="1" applyFill="1" applyBorder="1" applyAlignment="1" applyProtection="1">
      <alignment horizontal="left" vertical="top" wrapText="1"/>
    </xf>
    <xf numFmtId="0" fontId="5" fillId="0" borderId="10" xfId="0" applyFont="1" applyFill="1" applyBorder="1" applyAlignment="1" applyProtection="1">
      <alignment horizontal="left" vertical="center"/>
    </xf>
    <xf numFmtId="0" fontId="63" fillId="4" borderId="51" xfId="0" applyFont="1" applyFill="1" applyBorder="1" applyAlignment="1" applyProtection="1">
      <alignment horizontal="center" vertical="center" wrapText="1"/>
    </xf>
    <xf numFmtId="0" fontId="63" fillId="4" borderId="52" xfId="0" applyFont="1" applyFill="1" applyBorder="1" applyAlignment="1" applyProtection="1">
      <alignment horizontal="center" vertical="center" wrapText="1"/>
    </xf>
    <xf numFmtId="0" fontId="64" fillId="0" borderId="53" xfId="0" applyFont="1" applyFill="1" applyBorder="1" applyAlignment="1" applyProtection="1">
      <alignment horizontal="center" vertical="center" wrapText="1"/>
    </xf>
    <xf numFmtId="0" fontId="65" fillId="0" borderId="54" xfId="0" applyFont="1" applyFill="1" applyBorder="1" applyAlignment="1" applyProtection="1">
      <alignment horizontal="center" vertical="center" wrapText="1"/>
    </xf>
    <xf numFmtId="0" fontId="66" fillId="0" borderId="55" xfId="0" applyFont="1" applyFill="1" applyBorder="1" applyAlignment="1" applyProtection="1">
      <alignment horizontal="right" vertical="center" shrinkToFit="1"/>
    </xf>
    <xf numFmtId="0" fontId="16" fillId="4" borderId="9" xfId="21" applyFont="1" applyFill="1" applyBorder="1" applyAlignment="1" applyProtection="1">
      <alignment horizontal="center" vertical="center"/>
    </xf>
    <xf numFmtId="0" fontId="57" fillId="4" borderId="1" xfId="0" applyFont="1" applyFill="1" applyBorder="1" applyAlignment="1" applyProtection="1">
      <alignment horizontal="center" vertical="center" wrapText="1"/>
    </xf>
    <xf numFmtId="0" fontId="57" fillId="4" borderId="4" xfId="0" applyFont="1" applyFill="1" applyBorder="1" applyAlignment="1" applyProtection="1">
      <alignment horizontal="center" vertical="center"/>
    </xf>
    <xf numFmtId="0" fontId="57" fillId="0" borderId="18" xfId="0" applyFont="1" applyBorder="1" applyAlignment="1" applyProtection="1">
      <alignment horizontal="left" vertical="center"/>
    </xf>
    <xf numFmtId="0" fontId="57" fillId="0" borderId="18" xfId="0" applyFont="1" applyBorder="1" applyAlignment="1" applyProtection="1">
      <alignment horizontal="left" vertical="center" wrapText="1"/>
    </xf>
    <xf numFmtId="0" fontId="57" fillId="0" borderId="1" xfId="0" applyFont="1" applyFill="1" applyBorder="1" applyAlignment="1" applyProtection="1">
      <alignment horizontal="left" vertical="center" wrapText="1"/>
    </xf>
    <xf numFmtId="0" fontId="16" fillId="0" borderId="17" xfId="0" applyFont="1" applyFill="1" applyBorder="1" applyAlignment="1" applyProtection="1">
      <alignment horizontal="left" vertical="center" wrapText="1"/>
    </xf>
    <xf numFmtId="0" fontId="57" fillId="0" borderId="9" xfId="0" applyFont="1" applyBorder="1" applyAlignment="1" applyProtection="1">
      <alignment horizontal="left" vertical="center" wrapText="1"/>
    </xf>
    <xf numFmtId="0" fontId="57" fillId="0" borderId="6" xfId="0" applyFont="1" applyFill="1" applyBorder="1" applyAlignment="1" applyProtection="1">
      <alignment horizontal="left" vertical="center" wrapText="1"/>
    </xf>
    <xf numFmtId="0" fontId="3" fillId="0" borderId="13" xfId="0" applyFont="1" applyFill="1" applyBorder="1" applyAlignment="1" applyProtection="1">
      <alignment horizontal="left" vertical="top" wrapText="1"/>
    </xf>
    <xf numFmtId="0" fontId="15" fillId="0" borderId="10" xfId="0" applyFont="1" applyBorder="1" applyAlignment="1" applyProtection="1">
      <alignment horizontal="left" vertical="top" wrapText="1"/>
    </xf>
    <xf numFmtId="0" fontId="57" fillId="5" borderId="4" xfId="0" applyFont="1" applyFill="1" applyBorder="1" applyAlignment="1" applyProtection="1">
      <alignment horizontal="left" vertical="center" shrinkToFit="1"/>
    </xf>
    <xf numFmtId="0" fontId="61" fillId="0" borderId="10" xfId="0" applyFont="1" applyFill="1" applyBorder="1" applyAlignment="1" applyProtection="1">
      <alignment horizontal="left" vertical="center" wrapText="1"/>
    </xf>
    <xf numFmtId="0" fontId="57" fillId="0" borderId="5" xfId="0" applyFont="1" applyBorder="1" applyAlignment="1" applyProtection="1">
      <alignment horizontal="left" vertical="top" wrapText="1"/>
    </xf>
    <xf numFmtId="0" fontId="57" fillId="0" borderId="17" xfId="0" applyFont="1" applyBorder="1" applyAlignment="1" applyProtection="1">
      <alignment horizontal="left" vertical="top" wrapText="1"/>
    </xf>
    <xf numFmtId="0" fontId="57" fillId="0" borderId="0" xfId="0" applyFont="1" applyBorder="1" applyAlignment="1" applyProtection="1">
      <alignment horizontal="left" vertical="top" wrapText="1"/>
    </xf>
    <xf numFmtId="0" fontId="57" fillId="0" borderId="10" xfId="0" applyFont="1" applyBorder="1" applyAlignment="1" applyProtection="1">
      <alignment horizontal="left" vertical="center"/>
    </xf>
    <xf numFmtId="0" fontId="63" fillId="4" borderId="56" xfId="0" applyFont="1" applyFill="1" applyBorder="1" applyAlignment="1" applyProtection="1">
      <alignment horizontal="left" vertical="center"/>
    </xf>
    <xf numFmtId="0" fontId="63" fillId="4" borderId="57" xfId="0" applyFont="1" applyFill="1" applyBorder="1" applyAlignment="1" applyProtection="1">
      <alignment horizontal="center" vertical="center"/>
    </xf>
    <xf numFmtId="38" fontId="66" fillId="2" borderId="58" xfId="22" applyFont="1" applyFill="1" applyBorder="1" applyAlignment="1" applyProtection="1">
      <alignment horizontal="right" vertical="center" shrinkToFit="1"/>
    </xf>
    <xf numFmtId="38" fontId="66" fillId="0" borderId="58" xfId="22" applyFont="1" applyFill="1" applyBorder="1" applyAlignment="1" applyProtection="1">
      <alignment horizontal="right" vertical="center" shrinkToFit="1"/>
    </xf>
    <xf numFmtId="38" fontId="66" fillId="0" borderId="59" xfId="22" applyFont="1" applyFill="1" applyBorder="1" applyAlignment="1" applyProtection="1">
      <alignment horizontal="right" vertical="center" shrinkToFit="1"/>
    </xf>
    <xf numFmtId="38" fontId="66" fillId="2" borderId="60" xfId="22" applyFont="1" applyFill="1" applyBorder="1" applyAlignment="1" applyProtection="1">
      <alignment horizontal="right" vertical="center" shrinkToFit="1"/>
    </xf>
    <xf numFmtId="0" fontId="57" fillId="4" borderId="4" xfId="0" applyFont="1" applyFill="1" applyBorder="1" applyAlignment="1" applyProtection="1">
      <alignment horizontal="center" vertical="center" wrapText="1"/>
    </xf>
    <xf numFmtId="38" fontId="68" fillId="0" borderId="4" xfId="22" applyFont="1" applyFill="1" applyBorder="1" applyAlignment="1" applyProtection="1">
      <alignment horizontal="center" vertical="center" shrinkToFit="1"/>
    </xf>
    <xf numFmtId="38" fontId="68" fillId="0" borderId="61" xfId="22" applyFont="1" applyFill="1" applyBorder="1" applyAlignment="1" applyProtection="1">
      <alignment horizontal="center" vertical="center" shrinkToFit="1"/>
    </xf>
    <xf numFmtId="0" fontId="57" fillId="4" borderId="6" xfId="0" applyFont="1" applyFill="1" applyBorder="1" applyAlignment="1" applyProtection="1">
      <alignment horizontal="center" vertical="center" wrapText="1"/>
    </xf>
    <xf numFmtId="0" fontId="57" fillId="4" borderId="18" xfId="0" applyFont="1" applyFill="1" applyBorder="1" applyAlignment="1" applyProtection="1">
      <alignment horizontal="center" vertical="center"/>
    </xf>
    <xf numFmtId="0" fontId="57" fillId="0" borderId="5" xfId="0" applyFont="1" applyFill="1" applyBorder="1" applyAlignment="1" applyProtection="1">
      <alignment horizontal="left" vertical="center"/>
    </xf>
    <xf numFmtId="0" fontId="16" fillId="0" borderId="17" xfId="0" applyFont="1" applyFill="1" applyBorder="1" applyAlignment="1" applyProtection="1">
      <alignment horizontal="left" vertical="center"/>
    </xf>
    <xf numFmtId="0" fontId="57" fillId="0" borderId="10" xfId="0" applyFont="1" applyBorder="1" applyAlignment="1" applyProtection="1">
      <alignment horizontal="left" vertical="center" wrapText="1"/>
    </xf>
    <xf numFmtId="0" fontId="57" fillId="0" borderId="12" xfId="0" applyFont="1" applyFill="1" applyBorder="1" applyAlignment="1" applyProtection="1">
      <alignment horizontal="left" vertical="center" wrapText="1"/>
    </xf>
    <xf numFmtId="0" fontId="16" fillId="0" borderId="13" xfId="0" applyFont="1" applyFill="1" applyBorder="1" applyAlignment="1" applyProtection="1">
      <alignment horizontal="left" vertical="top" wrapText="1"/>
    </xf>
    <xf numFmtId="0" fontId="0" fillId="5" borderId="18" xfId="0" applyFill="1" applyBorder="1" applyAlignment="1" applyProtection="1">
      <alignment horizontal="left" vertical="center" shrinkToFit="1"/>
    </xf>
    <xf numFmtId="0" fontId="57" fillId="4" borderId="4" xfId="0" applyFont="1" applyFill="1" applyBorder="1" applyAlignment="1" applyProtection="1">
      <alignment horizontal="left" vertical="center"/>
    </xf>
    <xf numFmtId="0" fontId="53" fillId="3" borderId="10" xfId="21" applyFont="1" applyFill="1" applyBorder="1" applyAlignment="1" applyProtection="1">
      <alignment horizontal="left" vertical="center" wrapText="1"/>
    </xf>
    <xf numFmtId="0" fontId="63" fillId="4" borderId="18" xfId="0" applyFont="1" applyFill="1" applyBorder="1" applyAlignment="1" applyProtection="1">
      <alignment horizontal="left" vertical="center"/>
    </xf>
    <xf numFmtId="38" fontId="66" fillId="0" borderId="41" xfId="22" applyFont="1" applyFill="1" applyBorder="1" applyAlignment="1" applyProtection="1">
      <alignment horizontal="left" vertical="center" wrapText="1"/>
    </xf>
    <xf numFmtId="38" fontId="66" fillId="0" borderId="39" xfId="22" applyFont="1" applyFill="1" applyBorder="1" applyAlignment="1" applyProtection="1">
      <alignment horizontal="left" vertical="center" wrapText="1"/>
    </xf>
    <xf numFmtId="38" fontId="26" fillId="0" borderId="39" xfId="22" applyFont="1" applyFill="1" applyBorder="1" applyAlignment="1" applyProtection="1">
      <alignment horizontal="left" vertical="center" wrapText="1"/>
    </xf>
    <xf numFmtId="38" fontId="66" fillId="0" borderId="62" xfId="22" applyFont="1" applyFill="1" applyBorder="1" applyAlignment="1" applyProtection="1">
      <alignment horizontal="right" vertical="center" shrinkToFit="1"/>
    </xf>
    <xf numFmtId="0" fontId="0" fillId="0" borderId="9" xfId="0" applyBorder="1" applyAlignment="1" applyProtection="1">
      <alignment horizontal="center" vertical="center"/>
    </xf>
    <xf numFmtId="0" fontId="3" fillId="0" borderId="9" xfId="0" applyFont="1" applyFill="1" applyBorder="1" applyAlignment="1" applyProtection="1">
      <alignment horizontal="center" vertical="center" shrinkToFit="1"/>
    </xf>
    <xf numFmtId="0" fontId="3" fillId="0" borderId="63" xfId="0" applyFont="1" applyFill="1" applyBorder="1" applyAlignment="1" applyProtection="1">
      <alignment horizontal="center" vertical="center" shrinkToFit="1"/>
    </xf>
    <xf numFmtId="0" fontId="57" fillId="4" borderId="1" xfId="0" applyFont="1" applyFill="1" applyBorder="1" applyAlignment="1" applyProtection="1">
      <alignment horizontal="center" vertical="center"/>
    </xf>
    <xf numFmtId="0" fontId="61" fillId="2" borderId="10" xfId="0" applyFont="1" applyFill="1" applyBorder="1" applyAlignment="1" applyProtection="1">
      <alignment horizontal="center" vertical="center"/>
    </xf>
    <xf numFmtId="194" fontId="61" fillId="2" borderId="10" xfId="0" applyNumberFormat="1" applyFont="1" applyFill="1" applyBorder="1" applyAlignment="1" applyProtection="1">
      <alignment horizontal="center" vertical="center" wrapText="1"/>
    </xf>
    <xf numFmtId="0" fontId="69" fillId="2" borderId="0" xfId="0" applyFont="1" applyFill="1" applyBorder="1" applyAlignment="1" applyProtection="1">
      <alignment horizontal="center" vertical="center"/>
    </xf>
    <xf numFmtId="0" fontId="35" fillId="2" borderId="0" xfId="0" applyFont="1" applyFill="1" applyAlignment="1" applyProtection="1">
      <alignment vertical="center"/>
    </xf>
    <xf numFmtId="0" fontId="61" fillId="0" borderId="18" xfId="0" applyFont="1" applyFill="1" applyBorder="1" applyAlignment="1" applyProtection="1">
      <alignment horizontal="center" vertical="center" wrapText="1"/>
    </xf>
    <xf numFmtId="0" fontId="63" fillId="6" borderId="42" xfId="0" applyFont="1" applyFill="1" applyBorder="1" applyAlignment="1" applyProtection="1">
      <alignment horizontal="center" vertical="center" wrapText="1"/>
    </xf>
    <xf numFmtId="38" fontId="68" fillId="0" borderId="10" xfId="22" applyFont="1" applyFill="1" applyBorder="1" applyAlignment="1" applyProtection="1">
      <alignment horizontal="center" vertical="center" shrinkToFit="1"/>
    </xf>
    <xf numFmtId="0" fontId="57" fillId="4" borderId="5" xfId="0" applyFont="1" applyFill="1" applyBorder="1" applyAlignment="1" applyProtection="1">
      <alignment horizontal="center" vertical="center"/>
    </xf>
    <xf numFmtId="38" fontId="47" fillId="0" borderId="18" xfId="22" applyFont="1" applyFill="1" applyBorder="1" applyAlignment="1" applyProtection="1">
      <alignment horizontal="center" vertical="center" shrinkToFit="1"/>
    </xf>
    <xf numFmtId="0" fontId="57" fillId="7" borderId="18" xfId="0" applyFont="1" applyFill="1" applyBorder="1" applyAlignment="1" applyProtection="1">
      <alignment horizontal="left" vertical="center" shrinkToFit="1"/>
    </xf>
    <xf numFmtId="0" fontId="5" fillId="3" borderId="10" xfId="0" applyFont="1" applyFill="1" applyBorder="1" applyAlignment="1" applyProtection="1">
      <alignment horizontal="left" vertical="center" wrapText="1"/>
    </xf>
    <xf numFmtId="0" fontId="54" fillId="0" borderId="10" xfId="0" applyNumberFormat="1" applyFont="1" applyFill="1" applyBorder="1" applyAlignment="1" applyProtection="1">
      <alignment horizontal="center" vertical="center" wrapText="1"/>
    </xf>
    <xf numFmtId="38" fontId="66" fillId="0" borderId="41" xfId="22" applyFont="1" applyFill="1" applyBorder="1" applyAlignment="1" applyProtection="1">
      <alignment horizontal="right" vertical="center" shrinkToFit="1"/>
    </xf>
    <xf numFmtId="38" fontId="66" fillId="0" borderId="39" xfId="22" applyFont="1" applyFill="1" applyBorder="1" applyAlignment="1" applyProtection="1">
      <alignment horizontal="right" vertical="center" shrinkToFit="1"/>
    </xf>
    <xf numFmtId="0" fontId="15" fillId="4" borderId="4" xfId="0" applyFont="1" applyFill="1" applyBorder="1" applyAlignment="1" applyProtection="1">
      <alignment horizontal="center" vertical="center" wrapText="1"/>
    </xf>
    <xf numFmtId="38" fontId="54" fillId="0" borderId="4" xfId="22" applyFont="1" applyFill="1" applyBorder="1" applyAlignment="1" applyProtection="1">
      <alignment horizontal="center" vertical="center" shrinkToFit="1"/>
    </xf>
    <xf numFmtId="0" fontId="57" fillId="4" borderId="9" xfId="0" applyFont="1" applyFill="1" applyBorder="1" applyAlignment="1" applyProtection="1">
      <alignment horizontal="center" vertical="center"/>
    </xf>
    <xf numFmtId="0" fontId="57" fillId="4" borderId="6" xfId="0" applyFont="1" applyFill="1" applyBorder="1" applyAlignment="1" applyProtection="1">
      <alignment horizontal="center" vertical="center"/>
    </xf>
    <xf numFmtId="0" fontId="58" fillId="2" borderId="9" xfId="21" applyFont="1" applyFill="1" applyBorder="1" applyAlignment="1" applyProtection="1">
      <alignment horizontal="center" vertical="center"/>
    </xf>
    <xf numFmtId="0" fontId="36" fillId="2" borderId="0" xfId="21" applyFont="1" applyFill="1" applyAlignment="1" applyProtection="1">
      <alignment horizontal="center" vertical="center"/>
    </xf>
    <xf numFmtId="0" fontId="63" fillId="4" borderId="64" xfId="0" applyFont="1" applyFill="1" applyBorder="1" applyAlignment="1" applyProtection="1">
      <alignment horizontal="center" vertical="center" wrapText="1"/>
    </xf>
    <xf numFmtId="38" fontId="66" fillId="2" borderId="65" xfId="22" applyFont="1" applyFill="1" applyBorder="1" applyAlignment="1" applyProtection="1">
      <alignment horizontal="right" vertical="center" shrinkToFit="1"/>
    </xf>
    <xf numFmtId="38" fontId="66" fillId="2" borderId="66" xfId="22" applyFont="1" applyFill="1" applyBorder="1" applyAlignment="1" applyProtection="1">
      <alignment horizontal="right" vertical="center" shrinkToFit="1"/>
    </xf>
    <xf numFmtId="38" fontId="66" fillId="0" borderId="66" xfId="22" applyFont="1" applyFill="1" applyBorder="1" applyAlignment="1" applyProtection="1">
      <alignment horizontal="right" vertical="center" shrinkToFit="1"/>
    </xf>
    <xf numFmtId="38" fontId="66" fillId="2" borderId="67" xfId="22" applyFont="1" applyFill="1" applyBorder="1" applyAlignment="1" applyProtection="1">
      <alignment horizontal="right" vertical="center" shrinkToFit="1"/>
    </xf>
    <xf numFmtId="0" fontId="2" fillId="0" borderId="9" xfId="0" applyFont="1" applyBorder="1" applyAlignment="1" applyProtection="1">
      <alignment horizontal="center" vertical="center"/>
    </xf>
    <xf numFmtId="0" fontId="54" fillId="0" borderId="9" xfId="0" applyFont="1" applyFill="1" applyBorder="1" applyAlignment="1" applyProtection="1">
      <alignment horizontal="center" vertical="center" shrinkToFit="1"/>
    </xf>
    <xf numFmtId="0" fontId="57" fillId="4" borderId="3" xfId="0" applyFont="1" applyFill="1" applyBorder="1" applyAlignment="1" applyProtection="1">
      <alignment horizontal="center" vertical="center"/>
    </xf>
    <xf numFmtId="3" fontId="68" fillId="0" borderId="10" xfId="0" applyNumberFormat="1" applyFont="1" applyFill="1" applyBorder="1" applyAlignment="1" applyProtection="1">
      <alignment horizontal="center" vertical="center" shrinkToFit="1"/>
    </xf>
    <xf numFmtId="38" fontId="47" fillId="0" borderId="3" xfId="22" applyFont="1" applyFill="1" applyBorder="1" applyAlignment="1" applyProtection="1">
      <alignment horizontal="center" vertical="center" shrinkToFit="1"/>
    </xf>
    <xf numFmtId="0" fontId="57" fillId="0" borderId="6" xfId="0" applyFont="1" applyBorder="1" applyAlignment="1" applyProtection="1">
      <alignment horizontal="left" vertical="top" wrapText="1"/>
    </xf>
    <xf numFmtId="0" fontId="57" fillId="0" borderId="8" xfId="0" applyFont="1" applyBorder="1" applyAlignment="1" applyProtection="1">
      <alignment horizontal="left" vertical="top" wrapText="1"/>
    </xf>
    <xf numFmtId="0" fontId="57" fillId="0" borderId="7" xfId="0" applyFont="1" applyBorder="1" applyAlignment="1" applyProtection="1">
      <alignment horizontal="left" vertical="top" wrapText="1"/>
    </xf>
    <xf numFmtId="0" fontId="57" fillId="0" borderId="4" xfId="0" applyFont="1" applyBorder="1" applyAlignment="1" applyProtection="1">
      <alignment horizontal="left" vertical="top" wrapText="1"/>
    </xf>
    <xf numFmtId="3" fontId="70" fillId="2" borderId="0" xfId="0" applyNumberFormat="1" applyFont="1" applyFill="1" applyAlignment="1" applyProtection="1">
      <alignment vertical="center"/>
    </xf>
    <xf numFmtId="0" fontId="67" fillId="5" borderId="1" xfId="0" applyFont="1" applyFill="1" applyBorder="1" applyAlignment="1" applyProtection="1">
      <alignment horizontal="center" vertical="center" wrapText="1"/>
    </xf>
    <xf numFmtId="0" fontId="67" fillId="5" borderId="2" xfId="0" applyFont="1" applyFill="1" applyBorder="1" applyAlignment="1" applyProtection="1">
      <alignment horizontal="center" vertical="top" wrapText="1"/>
    </xf>
    <xf numFmtId="0" fontId="67" fillId="5" borderId="2" xfId="0" applyFont="1" applyFill="1" applyBorder="1" applyAlignment="1" applyProtection="1">
      <alignment horizontal="center" vertical="center" wrapText="1"/>
    </xf>
    <xf numFmtId="0" fontId="67" fillId="5" borderId="3" xfId="0" applyFont="1" applyFill="1" applyBorder="1" applyAlignment="1" applyProtection="1">
      <alignment horizontal="center" vertical="top" wrapText="1"/>
    </xf>
    <xf numFmtId="0" fontId="67" fillId="0" borderId="1" xfId="0" applyFont="1" applyFill="1" applyBorder="1" applyAlignment="1" applyProtection="1">
      <alignment horizontal="center" vertical="center" wrapText="1"/>
    </xf>
    <xf numFmtId="0" fontId="67" fillId="0" borderId="2" xfId="0" applyFont="1" applyFill="1" applyBorder="1" applyAlignment="1" applyProtection="1">
      <alignment horizontal="center" vertical="top" wrapText="1"/>
    </xf>
    <xf numFmtId="0" fontId="67" fillId="0" borderId="2" xfId="0" applyFont="1" applyFill="1" applyBorder="1" applyAlignment="1" applyProtection="1">
      <alignment horizontal="center" vertical="center" wrapText="1"/>
    </xf>
    <xf numFmtId="0" fontId="67" fillId="0" borderId="3" xfId="0" applyFont="1" applyFill="1" applyBorder="1" applyAlignment="1" applyProtection="1">
      <alignment horizontal="center" vertical="top" wrapText="1"/>
    </xf>
    <xf numFmtId="0" fontId="68" fillId="0" borderId="61" xfId="0" applyFont="1" applyFill="1" applyBorder="1" applyAlignment="1" applyProtection="1">
      <alignment horizontal="center" vertical="center" shrinkToFit="1"/>
    </xf>
    <xf numFmtId="0" fontId="57" fillId="4" borderId="17" xfId="0" applyFont="1" applyFill="1" applyBorder="1" applyAlignment="1" applyProtection="1">
      <alignment horizontal="center" vertical="center"/>
    </xf>
    <xf numFmtId="0" fontId="68" fillId="0" borderId="10" xfId="0" applyFont="1" applyFill="1" applyBorder="1" applyAlignment="1" applyProtection="1">
      <alignment horizontal="center" vertical="center" shrinkToFit="1"/>
    </xf>
    <xf numFmtId="0" fontId="16" fillId="4" borderId="6" xfId="21" applyFont="1" applyFill="1" applyBorder="1" applyAlignment="1" applyProtection="1">
      <alignment horizontal="center" vertical="center"/>
    </xf>
    <xf numFmtId="38" fontId="47" fillId="0" borderId="8" xfId="22" applyFont="1" applyFill="1" applyBorder="1" applyAlignment="1" applyProtection="1">
      <alignment horizontal="center" vertical="center" shrinkToFit="1"/>
    </xf>
    <xf numFmtId="193" fontId="15" fillId="0" borderId="9" xfId="0" applyNumberFormat="1" applyFont="1" applyFill="1" applyBorder="1" applyAlignment="1" applyProtection="1">
      <alignment horizontal="center" vertical="center" shrinkToFit="1"/>
    </xf>
    <xf numFmtId="0" fontId="61" fillId="2" borderId="1" xfId="0" applyFont="1" applyFill="1" applyBorder="1" applyAlignment="1" applyProtection="1">
      <alignment horizontal="center" vertical="center" wrapText="1"/>
    </xf>
    <xf numFmtId="0" fontId="61" fillId="2" borderId="3" xfId="0" applyFont="1" applyFill="1" applyBorder="1" applyAlignment="1" applyProtection="1">
      <alignment horizontal="center" vertical="center" wrapText="1"/>
    </xf>
    <xf numFmtId="0" fontId="61" fillId="2" borderId="2" xfId="0" applyFont="1" applyFill="1" applyBorder="1" applyAlignment="1" applyProtection="1">
      <alignment horizontal="center" vertical="center" wrapText="1"/>
    </xf>
    <xf numFmtId="0" fontId="61" fillId="2" borderId="10" xfId="0" applyFont="1" applyFill="1" applyBorder="1" applyAlignment="1" applyProtection="1">
      <alignment horizontal="left" vertical="center" wrapText="1"/>
    </xf>
    <xf numFmtId="0" fontId="61" fillId="0" borderId="5" xfId="0" applyFont="1" applyFill="1" applyBorder="1" applyAlignment="1" applyProtection="1">
      <alignment horizontal="center" vertical="center"/>
    </xf>
    <xf numFmtId="0" fontId="67" fillId="5" borderId="0" xfId="0" applyFont="1" applyFill="1" applyBorder="1" applyAlignment="1" applyProtection="1">
      <alignment horizontal="center" vertical="center"/>
    </xf>
    <xf numFmtId="0" fontId="61" fillId="0" borderId="0" xfId="0" applyFont="1" applyFill="1" applyBorder="1" applyAlignment="1" applyProtection="1">
      <alignment horizontal="center" vertical="center"/>
    </xf>
    <xf numFmtId="0" fontId="0" fillId="0" borderId="0" xfId="0" applyBorder="1" applyAlignment="1" applyProtection="1">
      <alignment horizontal="center" vertical="top"/>
    </xf>
    <xf numFmtId="0" fontId="0" fillId="0" borderId="17" xfId="0" applyBorder="1" applyAlignment="1" applyProtection="1">
      <alignment horizontal="center" vertical="top"/>
    </xf>
    <xf numFmtId="0" fontId="67" fillId="0" borderId="0" xfId="0" applyFont="1" applyFill="1" applyBorder="1" applyAlignment="1" applyProtection="1">
      <alignment horizontal="center" vertical="center"/>
    </xf>
    <xf numFmtId="0" fontId="67" fillId="0" borderId="17" xfId="0" applyFont="1" applyFill="1" applyBorder="1" applyAlignment="1" applyProtection="1">
      <alignment horizontal="center" vertical="top"/>
    </xf>
    <xf numFmtId="0" fontId="60" fillId="3" borderId="10" xfId="0" applyFont="1" applyFill="1" applyBorder="1" applyAlignment="1" applyProtection="1">
      <alignment horizontal="center" vertical="center"/>
    </xf>
    <xf numFmtId="0" fontId="29" fillId="2" borderId="10" xfId="0" applyFont="1" applyFill="1" applyBorder="1" applyAlignment="1" applyProtection="1">
      <alignment horizontal="left" vertical="center" wrapText="1"/>
    </xf>
    <xf numFmtId="0" fontId="53" fillId="3" borderId="4" xfId="0" applyFont="1" applyFill="1" applyBorder="1" applyAlignment="1" applyProtection="1">
      <alignment horizontal="center" vertical="center" wrapText="1"/>
    </xf>
    <xf numFmtId="0" fontId="29" fillId="0" borderId="4" xfId="21" applyFont="1" applyFill="1" applyBorder="1" applyAlignment="1" applyProtection="1">
      <alignment horizontal="center" vertical="center" wrapText="1"/>
    </xf>
    <xf numFmtId="0" fontId="15" fillId="4" borderId="9" xfId="0" applyFont="1" applyFill="1" applyBorder="1" applyAlignment="1" applyProtection="1">
      <alignment horizontal="center" vertical="center"/>
    </xf>
    <xf numFmtId="0" fontId="57" fillId="4" borderId="2" xfId="0" applyFont="1" applyFill="1" applyBorder="1" applyAlignment="1" applyProtection="1">
      <alignment horizontal="center" vertical="center"/>
    </xf>
    <xf numFmtId="3" fontId="71" fillId="0" borderId="4" xfId="0" applyNumberFormat="1" applyFont="1" applyFill="1" applyBorder="1" applyAlignment="1" applyProtection="1">
      <alignment horizontal="center" vertical="center" shrinkToFit="1"/>
    </xf>
    <xf numFmtId="3" fontId="71" fillId="0" borderId="3" xfId="0" applyNumberFormat="1" applyFont="1" applyFill="1" applyBorder="1" applyAlignment="1" applyProtection="1">
      <alignment horizontal="center" vertical="center" shrinkToFit="1"/>
    </xf>
    <xf numFmtId="38" fontId="61" fillId="0" borderId="10" xfId="22" applyFont="1" applyFill="1" applyBorder="1" applyAlignment="1" applyProtection="1">
      <alignment horizontal="center" vertical="center" shrinkToFit="1"/>
    </xf>
    <xf numFmtId="0" fontId="61" fillId="2" borderId="5" xfId="0" applyFont="1" applyFill="1" applyBorder="1" applyAlignment="1" applyProtection="1">
      <alignment horizontal="center" vertical="center" wrapText="1"/>
    </xf>
    <xf numFmtId="0" fontId="61" fillId="2" borderId="17" xfId="0" applyFont="1" applyFill="1" applyBorder="1" applyAlignment="1" applyProtection="1">
      <alignment horizontal="center" vertical="center" wrapText="1"/>
    </xf>
    <xf numFmtId="0" fontId="61" fillId="2" borderId="0" xfId="0" applyFont="1" applyFill="1" applyBorder="1" applyAlignment="1" applyProtection="1">
      <alignment horizontal="center" vertical="center" wrapText="1"/>
    </xf>
    <xf numFmtId="0" fontId="20" fillId="5" borderId="6" xfId="0" applyFont="1" applyFill="1" applyBorder="1" applyAlignment="1" applyProtection="1">
      <alignment horizontal="center" vertical="center"/>
    </xf>
    <xf numFmtId="0" fontId="67" fillId="5" borderId="7" xfId="0" applyFont="1" applyFill="1" applyBorder="1" applyAlignment="1" applyProtection="1">
      <alignment horizontal="center" vertical="top"/>
    </xf>
    <xf numFmtId="0" fontId="20" fillId="5" borderId="7" xfId="0" applyFont="1" applyFill="1" applyBorder="1" applyAlignment="1" applyProtection="1">
      <alignment horizontal="center" vertical="center"/>
    </xf>
    <xf numFmtId="0" fontId="0" fillId="0" borderId="7" xfId="0" applyBorder="1" applyAlignment="1" applyProtection="1">
      <alignment horizontal="center" vertical="top"/>
    </xf>
    <xf numFmtId="0" fontId="0" fillId="0" borderId="8" xfId="0" applyBorder="1" applyAlignment="1" applyProtection="1">
      <alignment horizontal="center" vertical="top"/>
    </xf>
    <xf numFmtId="0" fontId="20" fillId="0" borderId="6" xfId="0" applyFont="1" applyFill="1" applyBorder="1" applyAlignment="1" applyProtection="1">
      <alignment horizontal="center" vertical="center"/>
    </xf>
    <xf numFmtId="0" fontId="67" fillId="0" borderId="7" xfId="0" applyFont="1" applyFill="1" applyBorder="1" applyAlignment="1" applyProtection="1">
      <alignment horizontal="center" vertical="top"/>
    </xf>
    <xf numFmtId="0" fontId="20" fillId="0" borderId="7" xfId="0" applyFont="1" applyFill="1" applyBorder="1" applyAlignment="1" applyProtection="1">
      <alignment horizontal="center" vertical="center"/>
    </xf>
    <xf numFmtId="0" fontId="67" fillId="0" borderId="8" xfId="0" applyFont="1" applyFill="1" applyBorder="1" applyAlignment="1" applyProtection="1">
      <alignment horizontal="center" vertical="top"/>
    </xf>
    <xf numFmtId="0" fontId="71" fillId="2" borderId="10" xfId="0" applyFont="1" applyFill="1" applyBorder="1" applyAlignment="1" applyProtection="1">
      <alignment horizontal="left" vertical="center" wrapText="1"/>
    </xf>
    <xf numFmtId="0" fontId="53" fillId="3" borderId="18" xfId="0" applyFont="1" applyFill="1" applyBorder="1" applyAlignment="1" applyProtection="1">
      <alignment horizontal="center" vertical="center" wrapText="1"/>
    </xf>
    <xf numFmtId="0" fontId="29" fillId="0" borderId="18" xfId="21" applyFont="1" applyFill="1" applyBorder="1" applyAlignment="1" applyProtection="1">
      <alignment horizontal="center" vertical="center" wrapText="1"/>
    </xf>
    <xf numFmtId="0" fontId="54" fillId="0" borderId="10" xfId="0" applyFont="1" applyFill="1" applyBorder="1" applyAlignment="1" applyProtection="1">
      <alignment horizontal="center" vertical="center" shrinkToFit="1"/>
    </xf>
    <xf numFmtId="0" fontId="57" fillId="4" borderId="5" xfId="0" applyFont="1" applyFill="1" applyBorder="1" applyAlignment="1" applyProtection="1">
      <alignment horizontal="center" vertical="center" wrapText="1"/>
    </xf>
    <xf numFmtId="0" fontId="57" fillId="4" borderId="0" xfId="0" applyFont="1" applyFill="1" applyBorder="1" applyAlignment="1" applyProtection="1">
      <alignment horizontal="center" vertical="center"/>
    </xf>
    <xf numFmtId="3" fontId="71" fillId="0" borderId="18" xfId="0" applyNumberFormat="1" applyFont="1" applyFill="1" applyBorder="1" applyAlignment="1" applyProtection="1">
      <alignment horizontal="center" vertical="center" shrinkToFit="1"/>
    </xf>
    <xf numFmtId="3" fontId="71" fillId="0" borderId="17" xfId="0" applyNumberFormat="1" applyFont="1" applyFill="1" applyBorder="1" applyAlignment="1" applyProtection="1">
      <alignment horizontal="center" vertical="center" shrinkToFit="1"/>
    </xf>
    <xf numFmtId="0" fontId="57" fillId="0" borderId="4" xfId="0" applyFont="1" applyBorder="1" applyAlignment="1" applyProtection="1">
      <alignment horizontal="left" vertical="center" wrapText="1"/>
    </xf>
    <xf numFmtId="0" fontId="16" fillId="0" borderId="3" xfId="0" applyFont="1" applyFill="1" applyBorder="1" applyAlignment="1" applyProtection="1">
      <alignment horizontal="left" vertical="top" wrapText="1"/>
    </xf>
    <xf numFmtId="0" fontId="67" fillId="7" borderId="12" xfId="0" applyFont="1" applyFill="1" applyBorder="1" applyAlignment="1" applyProtection="1">
      <alignment horizontal="center" vertical="top"/>
    </xf>
    <xf numFmtId="0" fontId="67" fillId="7" borderId="15" xfId="0" applyFont="1" applyFill="1" applyBorder="1" applyAlignment="1" applyProtection="1">
      <alignment horizontal="center" vertical="top"/>
    </xf>
    <xf numFmtId="0" fontId="67" fillId="7" borderId="13" xfId="0" applyFont="1" applyFill="1" applyBorder="1" applyAlignment="1" applyProtection="1">
      <alignment horizontal="center" vertical="top"/>
    </xf>
    <xf numFmtId="0" fontId="67" fillId="0" borderId="10" xfId="0" applyFont="1" applyFill="1" applyBorder="1" applyAlignment="1" applyProtection="1">
      <alignment horizontal="center" vertical="top"/>
    </xf>
    <xf numFmtId="0" fontId="67" fillId="0" borderId="4" xfId="0" applyFont="1" applyFill="1" applyBorder="1" applyAlignment="1" applyProtection="1">
      <alignment horizontal="center" vertical="top"/>
    </xf>
    <xf numFmtId="0" fontId="59" fillId="3" borderId="18" xfId="0" applyFont="1" applyFill="1" applyBorder="1" applyAlignment="1" applyProtection="1">
      <alignment horizontal="center" vertical="center" wrapText="1"/>
    </xf>
    <xf numFmtId="0" fontId="16" fillId="4" borderId="5" xfId="0" applyFont="1" applyFill="1" applyBorder="1" applyAlignment="1" applyProtection="1">
      <alignment horizontal="center" vertical="center" wrapText="1"/>
    </xf>
    <xf numFmtId="0" fontId="16" fillId="4" borderId="17" xfId="0" applyFont="1" applyFill="1" applyBorder="1" applyAlignment="1" applyProtection="1">
      <alignment horizontal="center" vertical="center"/>
    </xf>
    <xf numFmtId="0" fontId="57" fillId="4" borderId="8" xfId="0" applyFont="1" applyFill="1" applyBorder="1" applyAlignment="1" applyProtection="1">
      <alignment horizontal="center" vertical="center"/>
    </xf>
    <xf numFmtId="0" fontId="57" fillId="4" borderId="7" xfId="0" applyFont="1" applyFill="1" applyBorder="1" applyAlignment="1" applyProtection="1">
      <alignment horizontal="center" vertical="center"/>
    </xf>
    <xf numFmtId="0" fontId="71" fillId="0" borderId="9" xfId="0" applyFont="1" applyFill="1" applyBorder="1" applyAlignment="1" applyProtection="1">
      <alignment horizontal="center" vertical="center" shrinkToFit="1"/>
    </xf>
    <xf numFmtId="0" fontId="71" fillId="0" borderId="8" xfId="0" applyFont="1" applyFill="1" applyBorder="1" applyAlignment="1" applyProtection="1">
      <alignment horizontal="center" vertical="center" shrinkToFit="1"/>
    </xf>
    <xf numFmtId="0" fontId="57" fillId="4" borderId="12" xfId="0" applyFont="1" applyFill="1" applyBorder="1" applyAlignment="1" applyProtection="1">
      <alignment horizontal="center" vertical="top"/>
    </xf>
    <xf numFmtId="0" fontId="57" fillId="5" borderId="1" xfId="0" applyFont="1" applyFill="1" applyBorder="1" applyAlignment="1" applyProtection="1">
      <alignment horizontal="right" vertical="center" wrapText="1"/>
    </xf>
    <xf numFmtId="194" fontId="65" fillId="2" borderId="3" xfId="22" applyNumberFormat="1" applyFont="1" applyFill="1" applyBorder="1" applyAlignment="1" applyProtection="1">
      <alignment horizontal="right" vertical="center" wrapText="1"/>
    </xf>
    <xf numFmtId="0" fontId="72" fillId="0" borderId="1" xfId="0" applyFont="1" applyFill="1" applyBorder="1" applyAlignment="1" applyProtection="1">
      <alignment horizontal="left" vertical="top" wrapText="1"/>
    </xf>
    <xf numFmtId="0" fontId="3" fillId="0" borderId="2" xfId="0" applyFont="1" applyFill="1" applyBorder="1" applyAlignment="1" applyProtection="1">
      <alignment horizontal="left" vertical="top" wrapText="1"/>
    </xf>
    <xf numFmtId="0" fontId="3" fillId="0" borderId="3" xfId="0" applyFont="1" applyFill="1" applyBorder="1" applyAlignment="1" applyProtection="1">
      <alignment horizontal="left" vertical="top" wrapText="1"/>
    </xf>
    <xf numFmtId="0" fontId="59" fillId="3" borderId="9" xfId="0" applyFont="1" applyFill="1" applyBorder="1" applyAlignment="1" applyProtection="1">
      <alignment horizontal="center" vertical="center" wrapText="1"/>
    </xf>
    <xf numFmtId="0" fontId="29" fillId="0" borderId="9" xfId="0" applyFont="1" applyFill="1" applyBorder="1" applyAlignment="1" applyProtection="1">
      <alignment horizontal="center" vertical="center" wrapText="1"/>
    </xf>
    <xf numFmtId="195" fontId="54" fillId="0" borderId="4" xfId="23" applyNumberFormat="1" applyFont="1" applyFill="1" applyBorder="1" applyAlignment="1" applyProtection="1">
      <alignment horizontal="center" vertical="center" wrapText="1"/>
    </xf>
    <xf numFmtId="38" fontId="3" fillId="0" borderId="18" xfId="22" applyFont="1" applyFill="1" applyBorder="1" applyAlignment="1" applyProtection="1">
      <alignment horizontal="center" vertical="center" shrinkToFit="1"/>
    </xf>
    <xf numFmtId="38" fontId="54" fillId="0" borderId="18" xfId="22" applyFont="1" applyFill="1" applyBorder="1" applyAlignment="1" applyProtection="1">
      <alignment horizontal="center" vertical="center" shrinkToFit="1"/>
    </xf>
    <xf numFmtId="0" fontId="57" fillId="4" borderId="10" xfId="0" applyFont="1" applyFill="1" applyBorder="1" applyAlignment="1" applyProtection="1">
      <alignment horizontal="center" vertical="center" wrapText="1"/>
    </xf>
    <xf numFmtId="0" fontId="57" fillId="4" borderId="2" xfId="0" applyFont="1" applyFill="1" applyBorder="1" applyAlignment="1" applyProtection="1">
      <alignment horizontal="center" vertical="center" wrapText="1"/>
    </xf>
    <xf numFmtId="0" fontId="68" fillId="2" borderId="10" xfId="0" applyFont="1" applyFill="1" applyBorder="1" applyAlignment="1" applyProtection="1">
      <alignment horizontal="left" vertical="center" wrapText="1"/>
    </xf>
    <xf numFmtId="0" fontId="3" fillId="0" borderId="12" xfId="0" applyFont="1" applyFill="1" applyBorder="1" applyAlignment="1" applyProtection="1">
      <alignment horizontal="left" vertical="center" wrapText="1"/>
    </xf>
    <xf numFmtId="0" fontId="61" fillId="0" borderId="13" xfId="0" applyFont="1" applyFill="1" applyBorder="1" applyAlignment="1" applyProtection="1">
      <alignment horizontal="left" vertical="center" wrapText="1"/>
    </xf>
    <xf numFmtId="0" fontId="0" fillId="0" borderId="0" xfId="0" applyFill="1" applyAlignment="1" applyProtection="1">
      <alignment vertical="center"/>
    </xf>
    <xf numFmtId="0" fontId="0" fillId="5" borderId="5" xfId="0" applyFill="1" applyBorder="1" applyAlignment="1" applyProtection="1">
      <alignment horizontal="right" vertical="center" wrapText="1"/>
    </xf>
    <xf numFmtId="194" fontId="58" fillId="2" borderId="17" xfId="22" applyNumberFormat="1" applyFont="1" applyFill="1" applyBorder="1" applyAlignment="1" applyProtection="1">
      <alignment horizontal="right" vertical="center" wrapText="1"/>
    </xf>
    <xf numFmtId="0" fontId="3" fillId="0" borderId="5" xfId="0" applyFont="1" applyFill="1" applyBorder="1" applyAlignment="1" applyProtection="1">
      <alignment horizontal="left" vertical="top" wrapText="1"/>
    </xf>
    <xf numFmtId="0" fontId="3" fillId="0" borderId="0" xfId="0" applyFont="1" applyFill="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17" xfId="0" applyFont="1" applyFill="1" applyBorder="1" applyAlignment="1" applyProtection="1">
      <alignment horizontal="left" vertical="top" wrapText="1"/>
    </xf>
    <xf numFmtId="0" fontId="72" fillId="0" borderId="5" xfId="0" applyFont="1" applyFill="1" applyBorder="1" applyAlignment="1" applyProtection="1">
      <alignment horizontal="left" vertical="top" wrapText="1"/>
    </xf>
    <xf numFmtId="0" fontId="73" fillId="0" borderId="5" xfId="0" applyFont="1" applyFill="1" applyBorder="1" applyAlignment="1" applyProtection="1">
      <alignment horizontal="left" vertical="top" wrapText="1"/>
    </xf>
    <xf numFmtId="0" fontId="29" fillId="0" borderId="4" xfId="0" applyFont="1" applyFill="1" applyBorder="1" applyAlignment="1" applyProtection="1">
      <alignment horizontal="left" vertical="center" wrapText="1"/>
    </xf>
    <xf numFmtId="195" fontId="54" fillId="0" borderId="18" xfId="23" applyNumberFormat="1" applyFont="1" applyFill="1" applyBorder="1" applyAlignment="1" applyProtection="1">
      <alignment horizontal="center" vertical="center" wrapText="1"/>
    </xf>
    <xf numFmtId="38" fontId="66" fillId="0" borderId="60" xfId="22" applyFont="1" applyFill="1" applyBorder="1" applyAlignment="1" applyProtection="1">
      <alignment horizontal="right" vertical="center" shrinkToFit="1"/>
    </xf>
    <xf numFmtId="0" fontId="16" fillId="4" borderId="8" xfId="0" applyFont="1" applyFill="1" applyBorder="1" applyAlignment="1" applyProtection="1">
      <alignment horizontal="center" vertical="center"/>
    </xf>
    <xf numFmtId="38" fontId="3" fillId="0" borderId="9" xfId="22" applyFont="1" applyFill="1" applyBorder="1" applyAlignment="1" applyProtection="1">
      <alignment horizontal="center" vertical="center" shrinkToFit="1"/>
    </xf>
    <xf numFmtId="38" fontId="54" fillId="0" borderId="9" xfId="22" applyFont="1" applyFill="1" applyBorder="1" applyAlignment="1" applyProtection="1">
      <alignment horizontal="center" vertical="center" shrinkToFit="1"/>
    </xf>
    <xf numFmtId="0" fontId="57" fillId="4" borderId="7" xfId="0" applyFont="1" applyFill="1" applyBorder="1" applyAlignment="1" applyProtection="1">
      <alignment horizontal="center" vertical="center" wrapText="1"/>
    </xf>
    <xf numFmtId="0" fontId="61" fillId="0" borderId="12" xfId="0" applyFont="1" applyFill="1" applyBorder="1" applyAlignment="1" applyProtection="1">
      <alignment horizontal="left" vertical="center" wrapText="1"/>
    </xf>
    <xf numFmtId="0" fontId="29" fillId="0" borderId="18" xfId="0" applyFont="1" applyFill="1" applyBorder="1" applyAlignment="1" applyProtection="1">
      <alignment horizontal="left" vertical="center" wrapText="1"/>
    </xf>
    <xf numFmtId="0" fontId="0" fillId="0" borderId="3" xfId="0" applyBorder="1" applyAlignment="1" applyProtection="1">
      <alignment horizontal="center" vertical="center"/>
    </xf>
    <xf numFmtId="38" fontId="47" fillId="0" borderId="1" xfId="0" applyNumberFormat="1" applyFont="1" applyFill="1" applyBorder="1" applyAlignment="1" applyProtection="1">
      <alignment horizontal="center" vertical="center" shrinkToFit="1"/>
    </xf>
    <xf numFmtId="38" fontId="47" fillId="0" borderId="2" xfId="0" applyNumberFormat="1" applyFont="1" applyFill="1" applyBorder="1" applyAlignment="1" applyProtection="1">
      <alignment horizontal="center" vertical="center" shrinkToFit="1"/>
    </xf>
    <xf numFmtId="0" fontId="61" fillId="2" borderId="6" xfId="0" applyFont="1" applyFill="1" applyBorder="1" applyAlignment="1" applyProtection="1">
      <alignment horizontal="center" vertical="center" wrapText="1"/>
    </xf>
    <xf numFmtId="0" fontId="61" fillId="2" borderId="8" xfId="0" applyFont="1" applyFill="1" applyBorder="1" applyAlignment="1" applyProtection="1">
      <alignment horizontal="center" vertical="center" wrapText="1"/>
    </xf>
    <xf numFmtId="0" fontId="61" fillId="2" borderId="7" xfId="0" applyFont="1" applyFill="1" applyBorder="1" applyAlignment="1" applyProtection="1">
      <alignment horizontal="center" vertical="center" wrapText="1"/>
    </xf>
    <xf numFmtId="0" fontId="0" fillId="0" borderId="5" xfId="0" applyBorder="1" applyAlignment="1" applyProtection="1">
      <alignment horizontal="center" vertical="center"/>
    </xf>
    <xf numFmtId="0" fontId="0" fillId="0" borderId="17" xfId="0" applyBorder="1" applyAlignment="1" applyProtection="1">
      <alignment horizontal="center" vertical="center"/>
    </xf>
    <xf numFmtId="0" fontId="3" fillId="0" borderId="18" xfId="0" applyFont="1" applyFill="1" applyBorder="1" applyAlignment="1" applyProtection="1">
      <alignment horizontal="center" vertical="center" shrinkToFit="1"/>
    </xf>
    <xf numFmtId="0" fontId="54" fillId="0" borderId="18" xfId="0" applyFont="1" applyFill="1" applyBorder="1" applyAlignment="1" applyProtection="1">
      <alignment horizontal="center" vertical="center" shrinkToFit="1"/>
    </xf>
    <xf numFmtId="38" fontId="47" fillId="0" borderId="5" xfId="0" applyNumberFormat="1" applyFont="1" applyFill="1" applyBorder="1" applyAlignment="1" applyProtection="1">
      <alignment horizontal="center" vertical="center" shrinkToFit="1"/>
    </xf>
    <xf numFmtId="38" fontId="47" fillId="0" borderId="0" xfId="0" applyNumberFormat="1" applyFont="1" applyFill="1" applyBorder="1" applyAlignment="1" applyProtection="1">
      <alignment horizontal="center" vertical="center" shrinkToFit="1"/>
    </xf>
    <xf numFmtId="38" fontId="47" fillId="0" borderId="17" xfId="0" applyNumberFormat="1" applyFont="1" applyFill="1" applyBorder="1" applyAlignment="1" applyProtection="1">
      <alignment horizontal="center" vertical="center" shrinkToFit="1"/>
    </xf>
    <xf numFmtId="0" fontId="47" fillId="0" borderId="18" xfId="0" applyFont="1" applyFill="1" applyBorder="1" applyAlignment="1" applyProtection="1">
      <alignment horizontal="center" vertical="center" shrinkToFit="1"/>
    </xf>
    <xf numFmtId="0" fontId="61" fillId="2" borderId="9" xfId="0" applyFont="1" applyFill="1" applyBorder="1" applyAlignment="1" applyProtection="1">
      <alignment horizontal="center" vertical="center"/>
    </xf>
    <xf numFmtId="194" fontId="61" fillId="2" borderId="9" xfId="0" applyNumberFormat="1" applyFont="1" applyFill="1" applyBorder="1" applyAlignment="1" applyProtection="1">
      <alignment horizontal="center" vertical="center" wrapText="1"/>
    </xf>
    <xf numFmtId="38" fontId="47" fillId="0" borderId="6" xfId="0" applyNumberFormat="1" applyFont="1" applyFill="1" applyBorder="1" applyAlignment="1" applyProtection="1">
      <alignment horizontal="center" vertical="center" shrinkToFit="1"/>
    </xf>
    <xf numFmtId="38" fontId="47" fillId="0" borderId="7" xfId="0" applyNumberFormat="1" applyFont="1" applyFill="1" applyBorder="1" applyAlignment="1" applyProtection="1">
      <alignment horizontal="center" vertical="center" shrinkToFit="1"/>
    </xf>
    <xf numFmtId="0" fontId="47" fillId="0" borderId="9" xfId="0" applyFont="1" applyFill="1" applyBorder="1" applyAlignment="1" applyProtection="1">
      <alignment horizontal="center" vertical="center" shrinkToFit="1"/>
    </xf>
    <xf numFmtId="194" fontId="35" fillId="2" borderId="1" xfId="0" applyNumberFormat="1" applyFont="1" applyFill="1" applyBorder="1" applyAlignment="1" applyProtection="1">
      <alignment horizontal="center" vertical="center" wrapText="1"/>
    </xf>
    <xf numFmtId="194" fontId="35" fillId="2" borderId="3" xfId="0" applyNumberFormat="1" applyFont="1" applyFill="1" applyBorder="1" applyAlignment="1" applyProtection="1">
      <alignment horizontal="center" vertical="center" wrapText="1"/>
    </xf>
    <xf numFmtId="194" fontId="35" fillId="2" borderId="2" xfId="0" applyNumberFormat="1" applyFont="1" applyFill="1" applyBorder="1" applyAlignment="1" applyProtection="1">
      <alignment horizontal="center" vertical="center" wrapText="1"/>
    </xf>
    <xf numFmtId="194" fontId="35" fillId="2" borderId="4" xfId="0" applyNumberFormat="1" applyFont="1" applyFill="1" applyBorder="1" applyAlignment="1" applyProtection="1">
      <alignment horizontal="right" vertical="center" wrapText="1"/>
    </xf>
    <xf numFmtId="194" fontId="68" fillId="2" borderId="9" xfId="0" applyNumberFormat="1" applyFont="1" applyFill="1" applyBorder="1" applyAlignment="1" applyProtection="1">
      <alignment horizontal="center" vertical="center" wrapText="1"/>
    </xf>
    <xf numFmtId="0" fontId="3" fillId="0" borderId="6" xfId="0" applyFont="1" applyFill="1" applyBorder="1" applyAlignment="1" applyProtection="1">
      <alignment horizontal="left" vertical="top" wrapText="1"/>
    </xf>
    <xf numFmtId="0" fontId="3" fillId="0" borderId="7" xfId="0" applyFont="1" applyFill="1" applyBorder="1" applyAlignment="1" applyProtection="1">
      <alignment horizontal="left" vertical="top" wrapText="1"/>
    </xf>
    <xf numFmtId="0" fontId="3" fillId="0" borderId="8" xfId="0" applyFont="1" applyFill="1" applyBorder="1" applyAlignment="1" applyProtection="1">
      <alignment horizontal="left" vertical="top" wrapText="1"/>
    </xf>
    <xf numFmtId="0" fontId="72" fillId="0" borderId="6" xfId="0" applyFont="1" applyFill="1" applyBorder="1" applyAlignment="1" applyProtection="1">
      <alignment horizontal="left" vertical="top" wrapText="1"/>
    </xf>
    <xf numFmtId="0" fontId="73" fillId="0" borderId="6" xfId="0" applyFont="1" applyFill="1" applyBorder="1" applyAlignment="1" applyProtection="1">
      <alignment horizontal="left" vertical="top" wrapText="1"/>
    </xf>
    <xf numFmtId="38" fontId="66" fillId="0" borderId="65" xfId="22" applyFont="1" applyFill="1" applyBorder="1" applyAlignment="1" applyProtection="1">
      <alignment horizontal="right" vertical="center" shrinkToFit="1"/>
    </xf>
    <xf numFmtId="38" fontId="66" fillId="0" borderId="67" xfId="22" applyFont="1" applyFill="1" applyBorder="1" applyAlignment="1" applyProtection="1">
      <alignment horizontal="right" vertical="center" shrinkToFit="1"/>
    </xf>
    <xf numFmtId="0" fontId="0" fillId="0" borderId="6" xfId="0" applyBorder="1" applyAlignment="1" applyProtection="1">
      <alignment horizontal="center" vertical="center"/>
    </xf>
    <xf numFmtId="0" fontId="0" fillId="0" borderId="8" xfId="0" applyBorder="1" applyAlignment="1" applyProtection="1">
      <alignment horizontal="center" vertical="center"/>
    </xf>
    <xf numFmtId="0" fontId="57" fillId="4" borderId="12" xfId="0" applyFont="1" applyFill="1" applyBorder="1" applyAlignment="1" applyProtection="1">
      <alignment horizontal="center" vertical="center" wrapText="1"/>
    </xf>
    <xf numFmtId="0" fontId="57" fillId="4" borderId="15" xfId="0" applyFont="1" applyFill="1" applyBorder="1" applyAlignment="1" applyProtection="1">
      <alignment horizontal="center" vertical="center" wrapText="1"/>
    </xf>
    <xf numFmtId="3" fontId="71" fillId="0" borderId="12" xfId="0" applyNumberFormat="1" applyFont="1" applyFill="1" applyBorder="1" applyAlignment="1" applyProtection="1">
      <alignment horizontal="center" vertical="center" shrinkToFit="1"/>
    </xf>
    <xf numFmtId="3" fontId="71" fillId="0" borderId="15" xfId="0" applyNumberFormat="1" applyFont="1" applyFill="1" applyBorder="1" applyAlignment="1" applyProtection="1">
      <alignment horizontal="center" vertical="center" shrinkToFit="1"/>
    </xf>
    <xf numFmtId="3" fontId="71" fillId="0" borderId="13" xfId="0" applyNumberFormat="1" applyFont="1" applyFill="1" applyBorder="1" applyAlignment="1" applyProtection="1">
      <alignment horizontal="center" vertical="center" shrinkToFit="1"/>
    </xf>
    <xf numFmtId="0" fontId="13" fillId="0" borderId="0" xfId="0" applyFont="1" applyFill="1" applyBorder="1" applyAlignment="1" applyProtection="1">
      <alignment horizontal="left" vertical="center"/>
    </xf>
    <xf numFmtId="0" fontId="16" fillId="0" borderId="2" xfId="21" applyFont="1" applyFill="1" applyBorder="1" applyAlignment="1" applyProtection="1">
      <alignment vertical="center"/>
    </xf>
    <xf numFmtId="0" fontId="57" fillId="0" borderId="2" xfId="0" applyFont="1" applyFill="1" applyBorder="1" applyAlignment="1" applyProtection="1">
      <alignment vertical="center" wrapText="1"/>
    </xf>
    <xf numFmtId="3" fontId="74" fillId="0" borderId="2" xfId="0" applyNumberFormat="1" applyFont="1" applyFill="1" applyBorder="1" applyAlignment="1" applyProtection="1">
      <alignment vertical="center" shrinkToFit="1"/>
    </xf>
    <xf numFmtId="0" fontId="16" fillId="0" borderId="0" xfId="21" applyFont="1" applyFill="1" applyBorder="1" applyAlignment="1" applyProtection="1">
      <alignment vertical="center"/>
    </xf>
    <xf numFmtId="0" fontId="0" fillId="0" borderId="18" xfId="0" applyFill="1" applyBorder="1" applyAlignment="1" applyProtection="1">
      <alignment horizontal="center" vertical="center" shrinkToFit="1"/>
    </xf>
    <xf numFmtId="194" fontId="35" fillId="2" borderId="5" xfId="0" applyNumberFormat="1" applyFont="1" applyFill="1" applyBorder="1" applyAlignment="1" applyProtection="1">
      <alignment horizontal="center" vertical="center" wrapText="1"/>
    </xf>
    <xf numFmtId="194" fontId="35" fillId="2" borderId="17" xfId="0" applyNumberFormat="1" applyFont="1" applyFill="1" applyBorder="1" applyAlignment="1" applyProtection="1">
      <alignment horizontal="center" vertical="center" wrapText="1"/>
    </xf>
    <xf numFmtId="194" fontId="35" fillId="2" borderId="0" xfId="0" applyNumberFormat="1" applyFont="1" applyFill="1" applyBorder="1" applyAlignment="1" applyProtection="1">
      <alignment horizontal="center" vertical="center" wrapText="1"/>
    </xf>
    <xf numFmtId="194" fontId="10" fillId="2" borderId="18" xfId="0" applyNumberFormat="1" applyFont="1" applyFill="1" applyBorder="1" applyAlignment="1" applyProtection="1">
      <alignment horizontal="right" vertical="center" wrapText="1"/>
    </xf>
    <xf numFmtId="194" fontId="68" fillId="2" borderId="10" xfId="0" applyNumberFormat="1" applyFont="1" applyFill="1" applyBorder="1" applyAlignment="1" applyProtection="1">
      <alignment horizontal="center" vertical="center" wrapText="1"/>
    </xf>
    <xf numFmtId="0" fontId="72" fillId="0" borderId="4" xfId="0" applyFont="1" applyFill="1" applyBorder="1" applyAlignment="1" applyProtection="1">
      <alignment horizontal="left" vertical="top" wrapText="1"/>
    </xf>
    <xf numFmtId="0" fontId="61" fillId="0" borderId="2" xfId="0" applyFont="1" applyFill="1" applyBorder="1" applyAlignment="1" applyProtection="1">
      <alignment horizontal="left" vertical="top" wrapText="1"/>
    </xf>
    <xf numFmtId="0" fontId="61" fillId="0" borderId="3" xfId="0" applyFont="1" applyFill="1" applyBorder="1" applyAlignment="1" applyProtection="1">
      <alignment horizontal="left" vertical="top" wrapText="1"/>
    </xf>
    <xf numFmtId="0" fontId="5" fillId="3" borderId="9" xfId="0" applyFont="1" applyFill="1" applyBorder="1" applyAlignment="1" applyProtection="1">
      <alignment horizontal="left" vertical="center" wrapText="1"/>
    </xf>
    <xf numFmtId="195" fontId="54" fillId="0" borderId="9" xfId="23" applyNumberFormat="1" applyFont="1" applyFill="1" applyBorder="1" applyAlignment="1" applyProtection="1">
      <alignment horizontal="center" vertical="center" wrapText="1"/>
    </xf>
    <xf numFmtId="38" fontId="75" fillId="0" borderId="59" xfId="22" applyFont="1" applyFill="1" applyBorder="1" applyAlignment="1" applyProtection="1">
      <alignment horizontal="left" vertical="center" shrinkToFit="1"/>
    </xf>
    <xf numFmtId="38" fontId="68" fillId="0" borderId="1" xfId="0" applyNumberFormat="1" applyFont="1" applyFill="1" applyBorder="1" applyAlignment="1" applyProtection="1">
      <alignment horizontal="center" vertical="center" shrinkToFit="1"/>
    </xf>
    <xf numFmtId="38" fontId="68" fillId="0" borderId="3" xfId="0" applyNumberFormat="1" applyFont="1" applyFill="1" applyBorder="1" applyAlignment="1" applyProtection="1">
      <alignment horizontal="center" vertical="center" shrinkToFit="1"/>
    </xf>
    <xf numFmtId="0" fontId="57" fillId="4" borderId="0" xfId="0" applyFont="1" applyFill="1" applyAlignment="1" applyProtection="1">
      <alignment horizontal="center" vertical="center"/>
    </xf>
    <xf numFmtId="3" fontId="71" fillId="0" borderId="1" xfId="0" applyNumberFormat="1" applyFont="1" applyFill="1" applyBorder="1" applyAlignment="1" applyProtection="1">
      <alignment horizontal="center" vertical="center" shrinkToFit="1"/>
    </xf>
    <xf numFmtId="3" fontId="71" fillId="0" borderId="2" xfId="0" applyNumberFormat="1" applyFont="1" applyFill="1" applyBorder="1" applyAlignment="1" applyProtection="1">
      <alignment horizontal="center" vertical="center" shrinkToFit="1"/>
    </xf>
    <xf numFmtId="0" fontId="57" fillId="0" borderId="0" xfId="0" applyFont="1" applyFill="1" applyBorder="1" applyAlignment="1" applyProtection="1">
      <alignment vertical="center" wrapText="1"/>
    </xf>
    <xf numFmtId="0" fontId="60" fillId="0" borderId="0" xfId="0" applyFont="1" applyFill="1" applyBorder="1" applyAlignment="1" applyProtection="1">
      <alignment vertical="center" shrinkToFit="1"/>
    </xf>
    <xf numFmtId="0" fontId="72" fillId="0" borderId="18" xfId="0" applyFont="1" applyFill="1" applyBorder="1" applyAlignment="1" applyProtection="1">
      <alignment horizontal="left" vertical="top" wrapText="1"/>
    </xf>
    <xf numFmtId="0" fontId="61" fillId="0" borderId="17" xfId="0" applyFont="1" applyFill="1" applyBorder="1" applyAlignment="1" applyProtection="1">
      <alignment horizontal="left" vertical="top" wrapText="1"/>
    </xf>
    <xf numFmtId="0" fontId="61" fillId="0" borderId="0" xfId="0" applyFont="1" applyFill="1" applyAlignment="1" applyProtection="1">
      <alignment horizontal="left" vertical="top" wrapText="1"/>
    </xf>
    <xf numFmtId="38" fontId="75" fillId="0" borderId="39" xfId="22" applyFont="1" applyFill="1" applyBorder="1" applyAlignment="1" applyProtection="1">
      <alignment horizontal="left" vertical="center" wrapText="1"/>
    </xf>
    <xf numFmtId="38" fontId="68" fillId="0" borderId="5" xfId="0" applyNumberFormat="1" applyFont="1" applyFill="1" applyBorder="1" applyAlignment="1" applyProtection="1">
      <alignment horizontal="center" vertical="center" shrinkToFit="1"/>
    </xf>
    <xf numFmtId="38" fontId="68" fillId="0" borderId="17" xfId="0" applyNumberFormat="1" applyFont="1" applyFill="1" applyBorder="1" applyAlignment="1" applyProtection="1">
      <alignment horizontal="center" vertical="center" shrinkToFit="1"/>
    </xf>
    <xf numFmtId="0" fontId="57" fillId="0" borderId="2" xfId="0" applyFont="1" applyFill="1" applyBorder="1" applyAlignment="1" applyProtection="1">
      <alignment vertical="center"/>
    </xf>
    <xf numFmtId="38" fontId="74" fillId="0" borderId="2" xfId="22" applyFont="1" applyFill="1" applyBorder="1" applyAlignment="1" applyProtection="1">
      <alignment vertical="center" shrinkToFit="1"/>
    </xf>
    <xf numFmtId="38" fontId="6" fillId="0" borderId="2" xfId="22" applyFont="1" applyFill="1" applyBorder="1" applyAlignment="1" applyProtection="1">
      <alignment vertical="center" shrinkToFit="1"/>
    </xf>
    <xf numFmtId="0" fontId="57" fillId="0" borderId="0" xfId="0" applyFont="1" applyFill="1" applyBorder="1" applyAlignment="1" applyProtection="1">
      <alignment vertical="center"/>
    </xf>
    <xf numFmtId="38" fontId="6" fillId="0" borderId="0" xfId="22" applyFont="1" applyFill="1" applyBorder="1" applyAlignment="1" applyProtection="1">
      <alignment vertical="center" shrinkToFit="1"/>
    </xf>
    <xf numFmtId="195" fontId="0" fillId="2" borderId="5" xfId="23" applyNumberFormat="1" applyFont="1" applyFill="1" applyBorder="1" applyAlignment="1" applyProtection="1">
      <alignment horizontal="center" vertical="center" wrapText="1"/>
    </xf>
    <xf numFmtId="0" fontId="56" fillId="6" borderId="42" xfId="0" applyFont="1" applyFill="1" applyBorder="1" applyAlignment="1" applyProtection="1">
      <alignment horizontal="center" vertical="center" wrapText="1"/>
    </xf>
    <xf numFmtId="0" fontId="0" fillId="3" borderId="18" xfId="0" applyFill="1" applyBorder="1" applyAlignment="1" applyProtection="1">
      <alignment horizontal="center" vertical="center" wrapText="1"/>
    </xf>
    <xf numFmtId="0" fontId="61" fillId="0" borderId="18" xfId="0" applyFont="1" applyFill="1" applyBorder="1" applyAlignment="1" applyProtection="1">
      <alignment horizontal="left" vertical="center" wrapText="1"/>
    </xf>
    <xf numFmtId="0" fontId="0" fillId="5" borderId="0" xfId="0" applyFill="1" applyBorder="1" applyAlignment="1" applyProtection="1">
      <alignment horizontal="center" vertical="center" wrapText="1"/>
    </xf>
    <xf numFmtId="38" fontId="75" fillId="0" borderId="39" xfId="22" applyFont="1" applyFill="1" applyBorder="1" applyAlignment="1" applyProtection="1">
      <alignment horizontal="left" vertical="center" shrinkToFit="1"/>
    </xf>
    <xf numFmtId="38" fontId="68" fillId="0" borderId="6" xfId="0" applyNumberFormat="1" applyFont="1" applyFill="1" applyBorder="1" applyAlignment="1" applyProtection="1">
      <alignment horizontal="center" vertical="center" shrinkToFit="1"/>
    </xf>
    <xf numFmtId="38" fontId="68" fillId="0" borderId="8" xfId="0" applyNumberFormat="1" applyFont="1" applyFill="1" applyBorder="1" applyAlignment="1" applyProtection="1">
      <alignment horizontal="center" vertical="center" shrinkToFit="1"/>
    </xf>
    <xf numFmtId="0" fontId="35" fillId="2" borderId="6" xfId="0" applyFont="1" applyFill="1" applyBorder="1" applyAlignment="1" applyProtection="1">
      <alignment horizontal="left" vertical="top" wrapText="1"/>
    </xf>
    <xf numFmtId="0" fontId="35" fillId="2" borderId="7" xfId="0" applyFont="1" applyFill="1" applyBorder="1" applyAlignment="1" applyProtection="1">
      <alignment horizontal="left" vertical="top" wrapText="1"/>
    </xf>
    <xf numFmtId="0" fontId="35" fillId="2" borderId="8" xfId="0" applyFont="1" applyFill="1" applyBorder="1" applyAlignment="1" applyProtection="1">
      <alignment horizontal="left" vertical="top" wrapText="1"/>
    </xf>
    <xf numFmtId="0" fontId="0" fillId="3" borderId="9" xfId="0" applyFill="1" applyBorder="1" applyAlignment="1" applyProtection="1">
      <alignment horizontal="center" vertical="center" wrapText="1"/>
    </xf>
    <xf numFmtId="0" fontId="61" fillId="0" borderId="9" xfId="0" applyFont="1" applyFill="1" applyBorder="1" applyAlignment="1" applyProtection="1">
      <alignment horizontal="left" vertical="center" wrapText="1"/>
    </xf>
    <xf numFmtId="0" fontId="63" fillId="4" borderId="9" xfId="0" applyFont="1" applyFill="1" applyBorder="1" applyAlignment="1" applyProtection="1">
      <alignment horizontal="left" vertical="center"/>
    </xf>
    <xf numFmtId="38" fontId="66" fillId="0" borderId="68" xfId="22" applyFont="1" applyFill="1" applyBorder="1" applyAlignment="1" applyProtection="1">
      <alignment horizontal="right" vertical="center" shrinkToFit="1"/>
    </xf>
    <xf numFmtId="38" fontId="75" fillId="0" borderId="69" xfId="22" applyFont="1" applyFill="1" applyBorder="1" applyAlignment="1" applyProtection="1">
      <alignment horizontal="left" vertical="center" shrinkToFit="1"/>
    </xf>
    <xf numFmtId="38" fontId="66" fillId="0" borderId="70" xfId="22" applyFont="1" applyFill="1" applyBorder="1" applyAlignment="1" applyProtection="1">
      <alignment horizontal="right" vertical="center" shrinkToFit="1"/>
    </xf>
    <xf numFmtId="38" fontId="13" fillId="0" borderId="0" xfId="0" applyNumberFormat="1" applyFont="1" applyAlignment="1" applyProtection="1">
      <alignment horizontal="left" vertical="center" shrinkToFit="1"/>
    </xf>
    <xf numFmtId="0" fontId="57" fillId="0" borderId="9" xfId="0" applyFont="1" applyBorder="1" applyAlignment="1" applyProtection="1">
      <alignment horizontal="left" vertical="center"/>
    </xf>
    <xf numFmtId="0" fontId="57" fillId="0" borderId="6" xfId="0" applyFont="1" applyFill="1" applyBorder="1" applyAlignment="1" applyProtection="1">
      <alignment horizontal="left" vertical="center"/>
    </xf>
    <xf numFmtId="0" fontId="16" fillId="0" borderId="8" xfId="0" applyFont="1" applyFill="1" applyBorder="1" applyAlignment="1" applyProtection="1">
      <alignment horizontal="left" vertical="center"/>
    </xf>
    <xf numFmtId="0" fontId="13" fillId="0" borderId="0" xfId="0" applyFont="1" applyProtection="1">
      <alignment vertical="center"/>
    </xf>
    <xf numFmtId="0" fontId="0" fillId="0" borderId="9" xfId="0" applyFill="1" applyBorder="1" applyAlignment="1" applyProtection="1">
      <alignment vertical="center" shrinkToFit="1"/>
    </xf>
    <xf numFmtId="194" fontId="35" fillId="2" borderId="6" xfId="0" applyNumberFormat="1" applyFont="1" applyFill="1" applyBorder="1" applyAlignment="1" applyProtection="1">
      <alignment horizontal="center" vertical="center" wrapText="1"/>
    </xf>
    <xf numFmtId="194" fontId="35" fillId="2" borderId="8" xfId="0" applyNumberFormat="1" applyFont="1" applyFill="1" applyBorder="1" applyAlignment="1" applyProtection="1">
      <alignment horizontal="center" vertical="center" wrapText="1"/>
    </xf>
    <xf numFmtId="194" fontId="35" fillId="2" borderId="7" xfId="0" applyNumberFormat="1" applyFont="1" applyFill="1" applyBorder="1" applyAlignment="1" applyProtection="1">
      <alignment horizontal="center" vertical="center" wrapText="1"/>
    </xf>
    <xf numFmtId="194" fontId="10" fillId="2" borderId="9" xfId="0" applyNumberFormat="1" applyFont="1" applyFill="1" applyBorder="1" applyAlignment="1" applyProtection="1">
      <alignment horizontal="right" vertical="center" wrapText="1"/>
    </xf>
    <xf numFmtId="0" fontId="0" fillId="0" borderId="6" xfId="0" applyBorder="1" applyAlignment="1" applyProtection="1">
      <alignment horizontal="left" vertical="center" wrapText="1"/>
    </xf>
    <xf numFmtId="194" fontId="58" fillId="2" borderId="8" xfId="22" applyNumberFormat="1" applyFont="1" applyFill="1" applyBorder="1" applyAlignment="1" applyProtection="1">
      <alignment horizontal="right" vertical="center" wrapText="1"/>
    </xf>
    <xf numFmtId="0" fontId="72" fillId="0" borderId="9" xfId="0" applyFont="1" applyFill="1" applyBorder="1" applyAlignment="1" applyProtection="1">
      <alignment horizontal="left" vertical="top" wrapText="1"/>
    </xf>
    <xf numFmtId="0" fontId="61" fillId="0" borderId="7" xfId="0" applyFont="1" applyFill="1" applyBorder="1" applyAlignment="1" applyProtection="1">
      <alignment horizontal="left" vertical="top" wrapText="1"/>
    </xf>
    <xf numFmtId="0" fontId="61" fillId="0" borderId="8" xfId="0" applyFont="1" applyFill="1" applyBorder="1" applyAlignment="1" applyProtection="1">
      <alignment horizontal="left" vertical="top" wrapText="1"/>
    </xf>
    <xf numFmtId="0" fontId="39" fillId="0" borderId="0" xfId="21" applyFont="1" applyAlignment="1">
      <alignment shrinkToFit="1"/>
    </xf>
    <xf numFmtId="0" fontId="57" fillId="0" borderId="0" xfId="0" applyFont="1">
      <alignment vertical="center"/>
    </xf>
    <xf numFmtId="0" fontId="76" fillId="0" borderId="0" xfId="0" applyFont="1">
      <alignment vertical="center"/>
    </xf>
    <xf numFmtId="0" fontId="5" fillId="0" borderId="0" xfId="21" applyFont="1" applyAlignment="1" applyProtection="1">
      <alignment horizontal="left" vertical="center"/>
      <protection locked="0"/>
    </xf>
    <xf numFmtId="0" fontId="0" fillId="0" borderId="0" xfId="0" applyProtection="1">
      <alignment vertical="center"/>
      <protection locked="0"/>
    </xf>
    <xf numFmtId="0" fontId="77" fillId="0" borderId="0" xfId="0" applyFont="1" applyProtection="1">
      <alignment vertical="center"/>
      <protection locked="0"/>
    </xf>
    <xf numFmtId="0" fontId="0" fillId="0" borderId="0" xfId="0" applyProtection="1">
      <alignment vertical="center"/>
    </xf>
    <xf numFmtId="0" fontId="78" fillId="0" borderId="0" xfId="0" applyFont="1" applyProtection="1">
      <alignment vertical="center"/>
    </xf>
    <xf numFmtId="0" fontId="78" fillId="0" borderId="0" xfId="0" applyFont="1" applyAlignment="1" applyProtection="1">
      <alignment vertical="top"/>
    </xf>
    <xf numFmtId="0" fontId="8" fillId="0" borderId="0" xfId="0" applyFont="1" applyProtection="1">
      <alignment vertical="center"/>
    </xf>
    <xf numFmtId="0" fontId="8" fillId="0" borderId="0" xfId="0" applyFont="1" applyAlignment="1" applyProtection="1">
      <alignment vertical="top"/>
    </xf>
    <xf numFmtId="0" fontId="19" fillId="8" borderId="71" xfId="0" applyFont="1" applyFill="1" applyBorder="1" applyAlignment="1" applyProtection="1">
      <alignment horizontal="center" vertical="center"/>
    </xf>
    <xf numFmtId="0" fontId="19" fillId="8" borderId="72" xfId="0" applyFont="1" applyFill="1" applyBorder="1" applyAlignment="1" applyProtection="1">
      <alignment horizontal="center" vertical="center"/>
    </xf>
    <xf numFmtId="0" fontId="8" fillId="0" borderId="71" xfId="0" applyFont="1" applyFill="1" applyBorder="1" applyAlignment="1" applyProtection="1">
      <alignment horizontal="left" vertical="top" wrapText="1"/>
    </xf>
    <xf numFmtId="0" fontId="8" fillId="0" borderId="73" xfId="0" applyFont="1" applyFill="1" applyBorder="1" applyAlignment="1" applyProtection="1">
      <alignment horizontal="left" vertical="top"/>
    </xf>
    <xf numFmtId="0" fontId="8" fillId="0" borderId="74" xfId="0" applyFont="1" applyFill="1" applyBorder="1" applyAlignment="1" applyProtection="1">
      <alignment horizontal="left" vertical="top"/>
    </xf>
    <xf numFmtId="0" fontId="16" fillId="0" borderId="75" xfId="0" applyFont="1" applyFill="1" applyBorder="1" applyAlignment="1" applyProtection="1">
      <alignment horizontal="center" vertical="top" textRotation="255" wrapText="1"/>
    </xf>
    <xf numFmtId="0" fontId="28" fillId="0" borderId="75" xfId="0" applyFont="1" applyFill="1" applyBorder="1" applyAlignment="1" applyProtection="1">
      <alignment vertical="center" shrinkToFit="1"/>
    </xf>
    <xf numFmtId="0" fontId="5" fillId="5" borderId="57" xfId="0" applyFont="1" applyFill="1" applyBorder="1" applyAlignment="1" applyProtection="1">
      <alignment horizontal="center" vertical="center" wrapText="1"/>
    </xf>
    <xf numFmtId="0" fontId="0" fillId="0" borderId="0" xfId="0" applyAlignment="1" applyProtection="1">
      <alignment vertical="top"/>
      <protection locked="0"/>
    </xf>
    <xf numFmtId="0" fontId="19" fillId="8" borderId="76" xfId="0" applyFont="1" applyFill="1" applyBorder="1" applyAlignment="1" applyProtection="1">
      <alignment horizontal="center" vertical="center"/>
    </xf>
    <xf numFmtId="0" fontId="19" fillId="8" borderId="77" xfId="0" applyFont="1" applyFill="1" applyBorder="1" applyAlignment="1" applyProtection="1">
      <alignment horizontal="center" vertical="center"/>
    </xf>
    <xf numFmtId="0" fontId="8" fillId="0" borderId="76" xfId="0" applyFont="1" applyFill="1" applyBorder="1" applyAlignment="1" applyProtection="1">
      <alignment horizontal="left" vertical="top"/>
    </xf>
    <xf numFmtId="0" fontId="8" fillId="0" borderId="0" xfId="0" applyFont="1" applyFill="1" applyBorder="1" applyAlignment="1" applyProtection="1">
      <alignment horizontal="left" vertical="top"/>
    </xf>
    <xf numFmtId="0" fontId="8" fillId="0" borderId="17" xfId="0" applyFont="1" applyFill="1" applyBorder="1" applyAlignment="1" applyProtection="1">
      <alignment horizontal="left" vertical="top"/>
    </xf>
    <xf numFmtId="0" fontId="16" fillId="0" borderId="10" xfId="0" applyFont="1" applyFill="1" applyBorder="1" applyAlignment="1" applyProtection="1">
      <alignment horizontal="center" vertical="top" textRotation="255" wrapText="1"/>
    </xf>
    <xf numFmtId="0" fontId="28" fillId="2" borderId="10" xfId="0" applyFont="1" applyFill="1" applyBorder="1" applyAlignment="1" applyProtection="1">
      <alignment vertical="center" shrinkToFit="1"/>
    </xf>
    <xf numFmtId="0" fontId="5" fillId="5" borderId="78" xfId="0" applyFont="1" applyFill="1" applyBorder="1" applyAlignment="1" applyProtection="1">
      <alignment vertical="center" wrapText="1"/>
    </xf>
    <xf numFmtId="0" fontId="5" fillId="7" borderId="4" xfId="0" applyFont="1" applyFill="1" applyBorder="1" applyAlignment="1" applyProtection="1">
      <alignment horizontal="left" vertical="center"/>
    </xf>
    <xf numFmtId="0" fontId="59" fillId="0" borderId="9" xfId="0" applyFont="1" applyBorder="1" applyAlignment="1" applyProtection="1">
      <alignment vertical="center"/>
    </xf>
    <xf numFmtId="0" fontId="28" fillId="2" borderId="10" xfId="0" applyFont="1" applyFill="1" applyBorder="1" applyAlignment="1" applyProtection="1">
      <alignment horizontal="center" vertical="center" shrinkToFit="1"/>
    </xf>
    <xf numFmtId="0" fontId="59" fillId="0" borderId="10" xfId="0" applyFont="1" applyBorder="1" applyAlignment="1" applyProtection="1">
      <alignment horizontal="left" vertical="center" wrapText="1"/>
    </xf>
    <xf numFmtId="38" fontId="28" fillId="2" borderId="10" xfId="22" applyFont="1" applyFill="1" applyBorder="1" applyAlignment="1" applyProtection="1">
      <alignment vertical="center" shrinkToFit="1"/>
    </xf>
    <xf numFmtId="38" fontId="5" fillId="2" borderId="42" xfId="22" applyFont="1" applyFill="1" applyBorder="1" applyAlignment="1" applyProtection="1">
      <alignment vertical="center" shrinkToFit="1"/>
    </xf>
    <xf numFmtId="0" fontId="8" fillId="7" borderId="12" xfId="0" applyFont="1" applyFill="1" applyBorder="1" applyAlignment="1" applyProtection="1">
      <alignment horizontal="center" vertical="center" shrinkToFit="1"/>
    </xf>
    <xf numFmtId="0" fontId="0" fillId="0" borderId="15" xfId="0" applyBorder="1" applyAlignment="1" applyProtection="1">
      <alignment horizontal="center" vertical="center"/>
    </xf>
    <xf numFmtId="0" fontId="8" fillId="7" borderId="10" xfId="0" applyFont="1" applyFill="1" applyBorder="1" applyAlignment="1" applyProtection="1">
      <alignment horizontal="center" vertical="center" shrinkToFit="1"/>
    </xf>
    <xf numFmtId="0" fontId="0" fillId="0" borderId="10" xfId="0" applyBorder="1" applyAlignment="1" applyProtection="1">
      <alignment horizontal="center" vertical="center"/>
    </xf>
    <xf numFmtId="0" fontId="16" fillId="0" borderId="10" xfId="0" applyFont="1" applyFill="1" applyBorder="1" applyAlignment="1" applyProtection="1">
      <alignment vertical="top" textRotation="255" wrapText="1"/>
    </xf>
    <xf numFmtId="0" fontId="28" fillId="2" borderId="4" xfId="0" applyFont="1" applyFill="1" applyBorder="1" applyAlignment="1" applyProtection="1">
      <alignment horizontal="left" vertical="center" shrinkToFit="1"/>
    </xf>
    <xf numFmtId="0" fontId="5" fillId="5" borderId="79" xfId="0" applyFont="1" applyFill="1" applyBorder="1" applyAlignment="1" applyProtection="1">
      <alignment horizontal="center" vertical="center" wrapText="1"/>
    </xf>
    <xf numFmtId="0" fontId="8" fillId="0" borderId="80" xfId="0" applyFont="1" applyFill="1" applyBorder="1" applyAlignment="1" applyProtection="1">
      <alignment horizontal="left" vertical="top"/>
    </xf>
    <xf numFmtId="0" fontId="8" fillId="0" borderId="7" xfId="0" applyFont="1" applyFill="1" applyBorder="1" applyAlignment="1" applyProtection="1">
      <alignment horizontal="left" vertical="top"/>
    </xf>
    <xf numFmtId="0" fontId="8" fillId="0" borderId="8" xfId="0" applyFont="1" applyFill="1" applyBorder="1" applyAlignment="1" applyProtection="1">
      <alignment horizontal="left" vertical="top"/>
    </xf>
    <xf numFmtId="0" fontId="15" fillId="0" borderId="10" xfId="0" applyFont="1" applyFill="1" applyBorder="1" applyAlignment="1" applyProtection="1">
      <alignment horizontal="center" vertical="top" textRotation="255" wrapText="1"/>
    </xf>
    <xf numFmtId="0" fontId="28" fillId="0" borderId="10" xfId="0" applyFont="1" applyFill="1" applyBorder="1" applyAlignment="1" applyProtection="1">
      <alignment horizontal="center" vertical="center" shrinkToFit="1"/>
    </xf>
    <xf numFmtId="0" fontId="5" fillId="5" borderId="78" xfId="0" applyFont="1" applyFill="1" applyBorder="1" applyAlignment="1" applyProtection="1">
      <alignment horizontal="center" vertical="center" wrapText="1"/>
    </xf>
    <xf numFmtId="0" fontId="8" fillId="0" borderId="81" xfId="0" applyFont="1" applyFill="1" applyBorder="1" applyAlignment="1" applyProtection="1">
      <alignment horizontal="left" vertical="center" wrapText="1"/>
    </xf>
    <xf numFmtId="0" fontId="8" fillId="0" borderId="15" xfId="0" applyFont="1" applyFill="1" applyBorder="1" applyAlignment="1" applyProtection="1">
      <alignment horizontal="left" vertical="center" wrapText="1"/>
    </xf>
    <xf numFmtId="0" fontId="8" fillId="0" borderId="13" xfId="0" applyFont="1" applyFill="1" applyBorder="1" applyAlignment="1" applyProtection="1">
      <alignment horizontal="left" vertical="center" wrapText="1"/>
    </xf>
    <xf numFmtId="0" fontId="16" fillId="0" borderId="10" xfId="0" applyFont="1" applyFill="1" applyBorder="1" applyAlignment="1" applyProtection="1">
      <alignment horizontal="left" vertical="top" wrapText="1"/>
    </xf>
    <xf numFmtId="38" fontId="28" fillId="2" borderId="4" xfId="22" applyFont="1" applyFill="1" applyBorder="1" applyAlignment="1" applyProtection="1">
      <alignment horizontal="right" vertical="center" shrinkToFit="1"/>
    </xf>
    <xf numFmtId="0" fontId="8" fillId="0" borderId="82" xfId="0" applyFont="1" applyFill="1" applyBorder="1" applyAlignment="1" applyProtection="1">
      <alignment vertical="top" wrapText="1"/>
    </xf>
    <xf numFmtId="0" fontId="8" fillId="0" borderId="2" xfId="0" applyFont="1" applyFill="1" applyBorder="1" applyAlignment="1" applyProtection="1">
      <alignment vertical="top" wrapText="1"/>
    </xf>
    <xf numFmtId="0" fontId="8" fillId="0" borderId="13" xfId="0" applyFont="1" applyFill="1" applyBorder="1" applyAlignment="1" applyProtection="1">
      <alignment vertical="top"/>
    </xf>
    <xf numFmtId="38" fontId="28" fillId="9" borderId="4" xfId="22" applyFont="1" applyFill="1" applyBorder="1" applyAlignment="1" applyProtection="1">
      <alignment horizontal="right" vertical="center" shrinkToFit="1"/>
    </xf>
    <xf numFmtId="38" fontId="5" fillId="5" borderId="79" xfId="0" applyNumberFormat="1" applyFont="1" applyFill="1" applyBorder="1" applyAlignment="1" applyProtection="1">
      <alignment horizontal="center" vertical="center" wrapText="1"/>
    </xf>
    <xf numFmtId="0" fontId="8" fillId="0" borderId="71" xfId="0" applyFont="1" applyFill="1" applyBorder="1" applyAlignment="1" applyProtection="1">
      <alignment horizontal="left" vertical="center" wrapText="1"/>
    </xf>
    <xf numFmtId="0" fontId="8" fillId="0" borderId="72" xfId="0" applyFont="1" applyFill="1" applyBorder="1" applyAlignment="1" applyProtection="1">
      <alignment horizontal="left" vertical="center" wrapText="1"/>
    </xf>
    <xf numFmtId="0" fontId="8" fillId="0" borderId="17" xfId="0" applyFont="1" applyFill="1" applyBorder="1" applyAlignment="1" applyProtection="1">
      <alignment vertical="center"/>
    </xf>
    <xf numFmtId="0" fontId="20" fillId="0" borderId="10" xfId="0" applyFont="1" applyFill="1" applyBorder="1" applyAlignment="1" applyProtection="1">
      <alignment vertical="top" textRotation="255" wrapText="1"/>
    </xf>
    <xf numFmtId="0" fontId="8" fillId="0" borderId="76" xfId="0" applyFont="1" applyFill="1" applyBorder="1" applyAlignment="1" applyProtection="1">
      <alignment horizontal="left" vertical="center" wrapText="1"/>
    </xf>
    <xf numFmtId="0" fontId="8" fillId="0" borderId="77" xfId="0" applyFont="1" applyFill="1" applyBorder="1" applyAlignment="1" applyProtection="1">
      <alignment horizontal="left" vertical="center" wrapText="1"/>
    </xf>
    <xf numFmtId="0" fontId="8" fillId="0" borderId="17" xfId="0" applyFont="1" applyFill="1" applyBorder="1" applyAlignment="1" applyProtection="1">
      <alignment vertical="top"/>
    </xf>
    <xf numFmtId="0" fontId="8" fillId="0" borderId="80" xfId="0" applyFont="1" applyFill="1" applyBorder="1" applyAlignment="1" applyProtection="1">
      <alignment horizontal="left" vertical="center" wrapText="1"/>
    </xf>
    <xf numFmtId="0" fontId="8" fillId="0" borderId="83" xfId="0" applyFont="1" applyFill="1" applyBorder="1" applyAlignment="1" applyProtection="1">
      <alignment horizontal="left" vertical="center" wrapText="1"/>
    </xf>
    <xf numFmtId="0" fontId="8" fillId="0" borderId="45" xfId="0" applyFont="1" applyFill="1" applyBorder="1" applyAlignment="1" applyProtection="1">
      <alignment horizontal="left" vertical="center"/>
    </xf>
    <xf numFmtId="0" fontId="8" fillId="0" borderId="64" xfId="0" applyFont="1" applyFill="1" applyBorder="1" applyAlignment="1" applyProtection="1">
      <alignment horizontal="left" vertical="center"/>
    </xf>
    <xf numFmtId="0" fontId="8" fillId="0" borderId="3" xfId="0" applyFont="1" applyFill="1" applyBorder="1" applyAlignment="1" applyProtection="1">
      <alignment horizontal="left" vertical="center"/>
    </xf>
    <xf numFmtId="0" fontId="16" fillId="0" borderId="10" xfId="0" applyFont="1" applyFill="1" applyBorder="1" applyAlignment="1" applyProtection="1">
      <alignment horizontal="center" vertical="top" wrapText="1"/>
    </xf>
    <xf numFmtId="0" fontId="28" fillId="2" borderId="4" xfId="0" applyFont="1" applyFill="1" applyBorder="1" applyAlignment="1" applyProtection="1">
      <alignment horizontal="center" vertical="center" shrinkToFit="1"/>
    </xf>
    <xf numFmtId="0" fontId="8" fillId="0" borderId="84" xfId="0" applyFont="1" applyFill="1" applyBorder="1" applyAlignment="1" applyProtection="1">
      <alignment horizontal="left" vertical="center"/>
    </xf>
    <xf numFmtId="0" fontId="8" fillId="0" borderId="85" xfId="0" applyFont="1" applyFill="1" applyBorder="1" applyAlignment="1" applyProtection="1">
      <alignment horizontal="left" vertical="center"/>
    </xf>
    <xf numFmtId="0" fontId="8" fillId="0" borderId="8" xfId="0" applyFont="1" applyFill="1" applyBorder="1" applyAlignment="1" applyProtection="1">
      <alignment horizontal="left" vertical="center"/>
    </xf>
    <xf numFmtId="0" fontId="16" fillId="0" borderId="4" xfId="0" applyFont="1" applyFill="1" applyBorder="1" applyAlignment="1" applyProtection="1">
      <alignment horizontal="left" vertical="top" wrapText="1"/>
    </xf>
    <xf numFmtId="0" fontId="8" fillId="0" borderId="86" xfId="0" applyFont="1" applyFill="1" applyBorder="1" applyAlignment="1" applyProtection="1">
      <alignment horizontal="left" vertical="center"/>
    </xf>
    <xf numFmtId="0" fontId="8" fillId="0" borderId="87" xfId="0" applyFont="1" applyFill="1" applyBorder="1" applyAlignment="1" applyProtection="1">
      <alignment horizontal="left" vertical="center"/>
    </xf>
    <xf numFmtId="0" fontId="16" fillId="0" borderId="15" xfId="0" applyFont="1" applyFill="1" applyBorder="1" applyAlignment="1" applyProtection="1">
      <alignment horizontal="left" vertical="top" wrapText="1"/>
    </xf>
    <xf numFmtId="0" fontId="19" fillId="8" borderId="88" xfId="0" applyFont="1" applyFill="1" applyBorder="1" applyAlignment="1" applyProtection="1">
      <alignment horizontal="center" vertical="center"/>
    </xf>
    <xf numFmtId="0" fontId="19" fillId="8" borderId="89" xfId="0" applyFont="1" applyFill="1" applyBorder="1" applyAlignment="1" applyProtection="1">
      <alignment horizontal="center" vertical="center"/>
    </xf>
    <xf numFmtId="0" fontId="8" fillId="2" borderId="90" xfId="0" applyFont="1" applyFill="1" applyBorder="1" applyAlignment="1" applyProtection="1">
      <alignment horizontal="center" vertical="center"/>
    </xf>
    <xf numFmtId="0" fontId="8" fillId="2" borderId="89" xfId="0" applyFont="1" applyFill="1" applyBorder="1" applyAlignment="1" applyProtection="1">
      <alignment horizontal="center" vertical="center"/>
    </xf>
    <xf numFmtId="0" fontId="16" fillId="0" borderId="91" xfId="0" applyFont="1" applyFill="1" applyBorder="1" applyAlignment="1" applyProtection="1">
      <alignment horizontal="left" vertical="top" wrapText="1"/>
    </xf>
    <xf numFmtId="0" fontId="16" fillId="0" borderId="92" xfId="0" applyFont="1" applyFill="1" applyBorder="1" applyAlignment="1" applyProtection="1">
      <alignment horizontal="left" vertical="top" wrapText="1"/>
    </xf>
    <xf numFmtId="0" fontId="28" fillId="0" borderId="51" xfId="0" applyFont="1" applyFill="1" applyBorder="1" applyAlignment="1" applyProtection="1">
      <alignment horizontal="center" vertical="center" shrinkToFit="1"/>
    </xf>
    <xf numFmtId="0" fontId="5" fillId="5" borderId="93" xfId="0" applyFont="1" applyFill="1" applyBorder="1" applyAlignment="1" applyProtection="1">
      <alignment horizontal="center" vertical="center" wrapText="1"/>
    </xf>
    <xf numFmtId="38" fontId="0" fillId="0" borderId="0" xfId="0" applyNumberFormat="1" applyProtection="1">
      <alignment vertical="center"/>
    </xf>
    <xf numFmtId="0" fontId="77" fillId="0" borderId="0" xfId="0" applyFont="1" applyProtection="1">
      <alignment vertical="center"/>
    </xf>
    <xf numFmtId="0" fontId="77" fillId="0" borderId="0" xfId="0" applyFont="1" applyAlignment="1" applyProtection="1">
      <alignment vertical="top"/>
    </xf>
    <xf numFmtId="0" fontId="79" fillId="8" borderId="94" xfId="0" applyFont="1" applyFill="1" applyBorder="1" applyAlignment="1" applyProtection="1">
      <alignment horizontal="center" vertical="center" wrapText="1"/>
    </xf>
    <xf numFmtId="0" fontId="79" fillId="8" borderId="95" xfId="0" applyFont="1" applyFill="1" applyBorder="1" applyAlignment="1" applyProtection="1">
      <alignment horizontal="center" vertical="center" wrapText="1"/>
    </xf>
    <xf numFmtId="0" fontId="79" fillId="8" borderId="96" xfId="0" applyFont="1" applyFill="1" applyBorder="1" applyAlignment="1" applyProtection="1">
      <alignment horizontal="center" vertical="center" wrapText="1"/>
    </xf>
    <xf numFmtId="0" fontId="5" fillId="6" borderId="97" xfId="0" applyFont="1" applyFill="1" applyBorder="1" applyAlignment="1" applyProtection="1">
      <alignment horizontal="center" vertical="top" wrapText="1"/>
    </xf>
    <xf numFmtId="0" fontId="52" fillId="6" borderId="98" xfId="0" applyFont="1" applyFill="1" applyBorder="1" applyAlignment="1" applyProtection="1">
      <alignment horizontal="left" vertical="center" shrinkToFit="1"/>
    </xf>
    <xf numFmtId="0" fontId="80" fillId="5" borderId="99" xfId="0" applyFont="1" applyFill="1" applyBorder="1" applyAlignment="1" applyProtection="1">
      <alignment horizontal="center" vertical="center" wrapText="1"/>
    </xf>
    <xf numFmtId="40" fontId="0" fillId="0" borderId="0" xfId="0" applyNumberFormat="1" applyAlignment="1" applyProtection="1">
      <alignment vertical="center"/>
    </xf>
    <xf numFmtId="0" fontId="0" fillId="3" borderId="10" xfId="0" applyFill="1" applyBorder="1">
      <alignment vertical="center"/>
    </xf>
    <xf numFmtId="0" fontId="0" fillId="0" borderId="10" xfId="0" applyBorder="1">
      <alignment vertical="center"/>
    </xf>
    <xf numFmtId="0" fontId="2" fillId="0" borderId="10" xfId="0" applyFont="1" applyBorder="1">
      <alignment vertical="center"/>
    </xf>
    <xf numFmtId="0" fontId="0" fillId="0" borderId="10" xfId="0" applyBorder="1" applyAlignment="1">
      <alignment vertical="center" shrinkToFit="1"/>
    </xf>
    <xf numFmtId="38" fontId="0" fillId="10" borderId="10" xfId="22" applyFont="1" applyFill="1" applyBorder="1">
      <alignment vertical="center"/>
    </xf>
    <xf numFmtId="0" fontId="78" fillId="0" borderId="0" xfId="0" applyFont="1">
      <alignment vertical="center"/>
    </xf>
    <xf numFmtId="0" fontId="16" fillId="0" borderId="0" xfId="0" applyFont="1" applyBorder="1">
      <alignment vertical="center"/>
    </xf>
    <xf numFmtId="0" fontId="0" fillId="0" borderId="0" xfId="0">
      <alignment vertical="center"/>
    </xf>
    <xf numFmtId="0" fontId="16" fillId="0" borderId="10"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65" fillId="2" borderId="12" xfId="0" applyFont="1" applyFill="1" applyBorder="1" applyAlignment="1">
      <alignment horizontal="center" vertical="center" wrapText="1"/>
    </xf>
    <xf numFmtId="0" fontId="65" fillId="2" borderId="10" xfId="0" applyFont="1" applyFill="1" applyBorder="1" applyAlignment="1">
      <alignment horizontal="center" vertical="center" wrapText="1"/>
    </xf>
    <xf numFmtId="0" fontId="65" fillId="2" borderId="1" xfId="0" applyFont="1" applyFill="1" applyBorder="1" applyAlignment="1">
      <alignment horizontal="center" vertical="center" wrapText="1"/>
    </xf>
    <xf numFmtId="0" fontId="65" fillId="2" borderId="5" xfId="0" applyFont="1" applyFill="1" applyBorder="1" applyAlignment="1">
      <alignment horizontal="center" vertical="center" wrapText="1"/>
    </xf>
    <xf numFmtId="0" fontId="65" fillId="2" borderId="6" xfId="0" applyFont="1" applyFill="1" applyBorder="1" applyAlignment="1">
      <alignment horizontal="center" vertical="center" wrapText="1"/>
    </xf>
    <xf numFmtId="0" fontId="65" fillId="2" borderId="1" xfId="0" applyFont="1" applyFill="1" applyBorder="1" applyAlignment="1">
      <alignment horizontal="left" vertical="center" wrapText="1"/>
    </xf>
    <xf numFmtId="0" fontId="65" fillId="2" borderId="10" xfId="0" applyFont="1" applyFill="1" applyBorder="1" applyAlignment="1">
      <alignment horizontal="left" vertical="center" wrapText="1"/>
    </xf>
    <xf numFmtId="0" fontId="65" fillId="2" borderId="5" xfId="0" applyFont="1" applyFill="1" applyBorder="1" applyAlignment="1">
      <alignment horizontal="left" vertical="center" wrapText="1"/>
    </xf>
    <xf numFmtId="0" fontId="65" fillId="2" borderId="6" xfId="0" applyFont="1" applyFill="1" applyBorder="1" applyAlignment="1">
      <alignment horizontal="left" vertical="center" wrapText="1"/>
    </xf>
    <xf numFmtId="0" fontId="10" fillId="0" borderId="0" xfId="0" applyFont="1" applyAlignment="1">
      <alignment horizontal="right" vertical="center"/>
    </xf>
    <xf numFmtId="0" fontId="8" fillId="0" borderId="20" xfId="18" applyFont="1" applyBorder="1" applyAlignment="1">
      <alignment horizontal="center" vertical="center"/>
    </xf>
    <xf numFmtId="0" fontId="78" fillId="0" borderId="20" xfId="18" applyFont="1" applyBorder="1" applyAlignment="1">
      <alignment horizontal="center" vertical="center" wrapText="1"/>
    </xf>
    <xf numFmtId="0" fontId="8" fillId="0" borderId="20" xfId="18" applyFont="1" applyBorder="1" applyAlignment="1">
      <alignment horizontal="center" vertical="center" wrapText="1"/>
    </xf>
    <xf numFmtId="0" fontId="30" fillId="0" borderId="20" xfId="18" applyFont="1" applyBorder="1" applyAlignment="1">
      <alignment horizontal="center" vertical="center"/>
    </xf>
    <xf numFmtId="0" fontId="0" fillId="0" borderId="0" xfId="0" applyAlignment="1">
      <alignment horizontal="center" vertical="center"/>
    </xf>
    <xf numFmtId="0" fontId="48" fillId="0" borderId="0" xfId="0" applyFont="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left"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81" fillId="2" borderId="12" xfId="0" applyFont="1" applyFill="1" applyBorder="1" applyAlignment="1">
      <alignment horizontal="center" vertical="center"/>
    </xf>
    <xf numFmtId="0" fontId="81" fillId="2" borderId="15" xfId="0" applyFont="1" applyFill="1" applyBorder="1" applyAlignment="1">
      <alignment horizontal="center" vertical="center"/>
    </xf>
    <xf numFmtId="0" fontId="81" fillId="2" borderId="13" xfId="0" applyFont="1" applyFill="1" applyBorder="1" applyAlignment="1">
      <alignment horizontal="center" vertical="center"/>
    </xf>
    <xf numFmtId="0" fontId="81" fillId="2" borderId="10" xfId="0" applyFont="1" applyFill="1" applyBorder="1" applyAlignment="1">
      <alignment horizontal="center" vertical="center"/>
    </xf>
    <xf numFmtId="0" fontId="81" fillId="0" borderId="0" xfId="0" applyFont="1" applyFill="1" applyBorder="1" applyAlignment="1">
      <alignment horizontal="center" vertical="center"/>
    </xf>
    <xf numFmtId="0" fontId="0" fillId="0" borderId="10" xfId="0" applyBorder="1" applyAlignment="1">
      <alignment horizontal="center" vertical="center" wrapText="1"/>
    </xf>
    <xf numFmtId="0" fontId="82" fillId="0" borderId="0" xfId="0" applyFont="1" applyAlignment="1">
      <alignment horizontal="center" vertical="center"/>
    </xf>
    <xf numFmtId="0" fontId="83" fillId="0" borderId="12" xfId="0" applyFont="1" applyBorder="1" applyAlignment="1">
      <alignment horizontal="left" vertical="center"/>
    </xf>
    <xf numFmtId="0" fontId="83" fillId="0" borderId="13" xfId="0" applyFont="1" applyBorder="1" applyAlignment="1">
      <alignment horizontal="left" vertical="center"/>
    </xf>
    <xf numFmtId="0" fontId="0" fillId="0" borderId="12" xfId="0" applyFont="1" applyBorder="1" applyAlignment="1">
      <alignment horizontal="left" vertical="center" wrapText="1"/>
    </xf>
    <xf numFmtId="0" fontId="0" fillId="0" borderId="15" xfId="0" applyFont="1" applyBorder="1" applyAlignment="1">
      <alignment horizontal="left" vertical="center" wrapText="1"/>
    </xf>
    <xf numFmtId="0" fontId="0" fillId="0" borderId="13" xfId="0" applyFont="1" applyBorder="1" applyAlignment="1">
      <alignment horizontal="left" vertical="center" wrapText="1"/>
    </xf>
    <xf numFmtId="0" fontId="0" fillId="0" borderId="10" xfId="0" applyFont="1" applyBorder="1" applyAlignment="1">
      <alignment horizontal="lef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83" fillId="0" borderId="10" xfId="0" applyFont="1" applyBorder="1" applyAlignment="1">
      <alignment horizontal="left" vertical="center" wrapText="1"/>
    </xf>
    <xf numFmtId="0" fontId="78" fillId="0" borderId="10" xfId="0" applyFont="1" applyBorder="1" applyAlignment="1">
      <alignment horizontal="left" vertical="center" wrapText="1"/>
    </xf>
    <xf numFmtId="0" fontId="81" fillId="0" borderId="12" xfId="0" applyFont="1" applyFill="1" applyBorder="1" applyAlignment="1">
      <alignment horizontal="center" vertical="center"/>
    </xf>
    <xf numFmtId="0" fontId="81" fillId="0" borderId="15" xfId="0" applyFont="1" applyFill="1" applyBorder="1" applyAlignment="1">
      <alignment horizontal="center" vertical="center"/>
    </xf>
    <xf numFmtId="0" fontId="81" fillId="0" borderId="13" xfId="0" applyFont="1" applyFill="1" applyBorder="1" applyAlignment="1">
      <alignment horizontal="center" vertical="center"/>
    </xf>
    <xf numFmtId="0" fontId="81" fillId="0" borderId="10" xfId="0" applyFont="1" applyFill="1" applyBorder="1" applyAlignment="1">
      <alignment horizontal="center" vertical="center"/>
    </xf>
    <xf numFmtId="0" fontId="78" fillId="0" borderId="10" xfId="0" applyFont="1" applyFill="1" applyBorder="1" applyAlignment="1">
      <alignment vertical="center"/>
    </xf>
  </cellXfs>
  <cellStyles count="24">
    <cellStyle name="パーセント 2" xfId="1"/>
    <cellStyle name="桁区切り 2" xfId="2"/>
    <cellStyle name="桁区切り 2 2" xfId="3"/>
    <cellStyle name="桁区切り 3" xfId="4"/>
    <cellStyle name="標準" xfId="0" builtinId="0"/>
    <cellStyle name="標準 11" xfId="5"/>
    <cellStyle name="標準 2" xfId="6"/>
    <cellStyle name="標準 2 2" xfId="7"/>
    <cellStyle name="標準 2 2 2" xfId="8"/>
    <cellStyle name="標準 2 3" xfId="9"/>
    <cellStyle name="標準 2 4" xfId="10"/>
    <cellStyle name="標準 3" xfId="11"/>
    <cellStyle name="標準 3 2" xfId="12"/>
    <cellStyle name="標準 3 2 2" xfId="13"/>
    <cellStyle name="標準 3 3" xfId="14"/>
    <cellStyle name="標準 3 4" xfId="15"/>
    <cellStyle name="標準 4" xfId="16"/>
    <cellStyle name="標準 5" xfId="17"/>
    <cellStyle name="標準 6" xfId="18"/>
    <cellStyle name="標準 7" xfId="19"/>
    <cellStyle name="標準 8" xfId="20"/>
    <cellStyle name="標準_⑤参考様式11,12号別紙(収支実績報告書（支援交付金））" xfId="21"/>
    <cellStyle name="桁区切り" xfId="22" builtinId="6"/>
    <cellStyle name="パーセント" xfId="23" builtinId="5"/>
  </cellStyles>
  <dxfs count="2">
    <dxf>
      <font>
        <color rgb="FFFF0000"/>
      </font>
    </dxf>
    <dxf>
      <fill>
        <patternFill>
          <bgColor rgb="FFFF0000"/>
        </patternFill>
      </fill>
    </dxf>
  </dxfs>
  <tableStyles count="0" defaultTableStyle="TableStyleMedium2" defaultPivotStyle="PivotStyleLight16"/>
  <colors>
    <mruColors>
      <color rgb="FFCCFFCC"/>
      <color rgb="FFCCFFFF"/>
      <color rgb="FFFFEBFF"/>
      <color rgb="FFFFF3FF"/>
      <color rgb="FFFFD5FF"/>
      <color rgb="FFFFCCFF"/>
      <color rgb="FFFF5050"/>
      <color rgb="FFFF7C80"/>
      <color rgb="FF0000FF"/>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externalLink" Target="externalLinks/externalLink1.xml" /><Relationship Id="rId12" Type="http://schemas.openxmlformats.org/officeDocument/2006/relationships/externalLink" Target="externalLinks/externalLink2.xml" /><Relationship Id="rId13" Type="http://schemas.openxmlformats.org/officeDocument/2006/relationships/externalLink" Target="externalLinks/externalLink3.xml" /><Relationship Id="rId14" Type="http://schemas.openxmlformats.org/officeDocument/2006/relationships/externalLink" Target="externalLinks/externalLink4.xml" /><Relationship Id="rId15" Type="http://schemas.openxmlformats.org/officeDocument/2006/relationships/externalLink" Target="externalLinks/externalLink5.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s>
</file>

<file path=xl/drawings/_rels/drawing2.xml.rels><?xml version="1.0" encoding="UTF-8"?><Relationships xmlns="http://schemas.openxmlformats.org/package/2006/relationships"><Relationship Id="rId1" Type="http://schemas.openxmlformats.org/officeDocument/2006/relationships/image" Target="../media/image4.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33</xdr:row>
      <xdr:rowOff>0</xdr:rowOff>
    </xdr:from>
    <xdr:to xmlns:xdr="http://schemas.openxmlformats.org/drawingml/2006/spreadsheetDrawing">
      <xdr:col>8</xdr:col>
      <xdr:colOff>800100</xdr:colOff>
      <xdr:row>33</xdr:row>
      <xdr:rowOff>0</xdr:rowOff>
    </xdr:to>
    <xdr:sp macro="[0]!appenRow2" textlink="">
      <xdr:nvSpPr>
        <xdr:cNvPr id="2" name="テキスト ボックス 1"/>
        <xdr:cNvSpPr txBox="1"/>
      </xdr:nvSpPr>
      <xdr:spPr>
        <a:xfrm>
          <a:off x="0" y="12344400"/>
          <a:ext cx="10420350" cy="0"/>
        </a:xfrm>
        <a:prstGeom prst="rect">
          <a:avLst/>
        </a:prstGeom>
        <a:solidFill>
          <a:srgbClr val="3366FF"/>
        </a:solidFill>
        <a:ln w="9525" cmpd="sng">
          <a:solidFill>
            <a:schemeClr val="lt1">
              <a:shade val="50000"/>
            </a:schemeClr>
          </a:solidFill>
        </a:ln>
        <a:scene3d>
          <a:camera prst="orthographicFront"/>
          <a:lightRig rig="threePt" dir="t"/>
        </a:scene3d>
        <a:sp3d>
          <a:bevelT/>
        </a:sp3d>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solidFill>
                <a:schemeClr val="bg1"/>
              </a:solidFill>
            </a:rPr>
            <a:t>行の追加（ここを押すと行が追加されます）</a:t>
          </a:r>
        </a:p>
      </xdr:txBody>
    </xdr:sp>
    <xdr:clientData/>
  </xdr:twoCellAnchor>
  <xdr:twoCellAnchor editAs="oneCell">
    <xdr:from xmlns:xdr="http://schemas.openxmlformats.org/drawingml/2006/spreadsheetDrawing">
      <xdr:col>7</xdr:col>
      <xdr:colOff>40005</xdr:colOff>
      <xdr:row>37</xdr:row>
      <xdr:rowOff>259080</xdr:rowOff>
    </xdr:from>
    <xdr:to xmlns:xdr="http://schemas.openxmlformats.org/drawingml/2006/spreadsheetDrawing">
      <xdr:col>9</xdr:col>
      <xdr:colOff>158750</xdr:colOff>
      <xdr:row>47</xdr:row>
      <xdr:rowOff>24130</xdr:rowOff>
    </xdr:to>
    <xdr:pic macro="">
      <xdr:nvPicPr>
        <xdr:cNvPr id="7" name="図 6"/>
        <xdr:cNvPicPr>
          <a:picLocks noChangeAspect="1" noChangeArrowheads="1"/>
        </xdr:cNvPicPr>
      </xdr:nvPicPr>
      <xdr:blipFill>
        <a:blip xmlns:r="http://schemas.openxmlformats.org/officeDocument/2006/relationships" r:embed="rId1"/>
        <a:stretch>
          <a:fillRect/>
        </a:stretch>
      </xdr:blipFill>
      <xdr:spPr>
        <a:xfrm>
          <a:off x="8860155" y="14051280"/>
          <a:ext cx="1718945" cy="3394075"/>
        </a:xfrm>
        <a:prstGeom prst="rect">
          <a:avLst/>
        </a:prstGeom>
        <a:noFill/>
      </xdr:spPr>
    </xdr:pic>
    <xdr:clientData/>
  </xdr:twoCellAnchor>
  <xdr:twoCellAnchor editAs="oneCell">
    <xdr:from xmlns:xdr="http://schemas.openxmlformats.org/drawingml/2006/spreadsheetDrawing">
      <xdr:col>2</xdr:col>
      <xdr:colOff>614045</xdr:colOff>
      <xdr:row>37</xdr:row>
      <xdr:rowOff>259080</xdr:rowOff>
    </xdr:from>
    <xdr:to xmlns:xdr="http://schemas.openxmlformats.org/drawingml/2006/spreadsheetDrawing">
      <xdr:col>5</xdr:col>
      <xdr:colOff>339725</xdr:colOff>
      <xdr:row>54</xdr:row>
      <xdr:rowOff>168910</xdr:rowOff>
    </xdr:to>
    <xdr:pic macro="">
      <xdr:nvPicPr>
        <xdr:cNvPr id="5" name="図 4"/>
        <xdr:cNvPicPr>
          <a:picLocks noChangeAspect="1" noChangeArrowheads="1"/>
        </xdr:cNvPicPr>
      </xdr:nvPicPr>
      <xdr:blipFill>
        <a:blip xmlns:r="http://schemas.openxmlformats.org/officeDocument/2006/relationships" r:embed="rId2"/>
        <a:stretch>
          <a:fillRect/>
        </a:stretch>
      </xdr:blipFill>
      <xdr:spPr>
        <a:xfrm>
          <a:off x="4433570" y="14051280"/>
          <a:ext cx="3811905" cy="6072505"/>
        </a:xfrm>
        <a:prstGeom prst="rect">
          <a:avLst/>
        </a:prstGeom>
        <a:noFill/>
      </xdr:spPr>
    </xdr:pic>
    <xdr:clientData/>
  </xdr:twoCellAnchor>
  <xdr:twoCellAnchor editAs="oneCell">
    <xdr:from xmlns:xdr="http://schemas.openxmlformats.org/drawingml/2006/spreadsheetDrawing">
      <xdr:col>0</xdr:col>
      <xdr:colOff>169545</xdr:colOff>
      <xdr:row>37</xdr:row>
      <xdr:rowOff>259080</xdr:rowOff>
    </xdr:from>
    <xdr:to xmlns:xdr="http://schemas.openxmlformats.org/drawingml/2006/spreadsheetDrawing">
      <xdr:col>1</xdr:col>
      <xdr:colOff>2051050</xdr:colOff>
      <xdr:row>54</xdr:row>
      <xdr:rowOff>168910</xdr:rowOff>
    </xdr:to>
    <xdr:pic macro="">
      <xdr:nvPicPr>
        <xdr:cNvPr id="8" name="図 7"/>
        <xdr:cNvPicPr>
          <a:picLocks noChangeAspect="1" noChangeArrowheads="1"/>
        </xdr:cNvPicPr>
      </xdr:nvPicPr>
      <xdr:blipFill>
        <a:blip xmlns:r="http://schemas.openxmlformats.org/officeDocument/2006/relationships" r:embed="rId3"/>
        <a:stretch>
          <a:fillRect/>
        </a:stretch>
      </xdr:blipFill>
      <xdr:spPr>
        <a:xfrm>
          <a:off x="169545" y="14051280"/>
          <a:ext cx="3215005" cy="607250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101600</xdr:colOff>
      <xdr:row>72</xdr:row>
      <xdr:rowOff>36195</xdr:rowOff>
    </xdr:from>
    <xdr:to xmlns:xdr="http://schemas.openxmlformats.org/drawingml/2006/spreadsheetDrawing">
      <xdr:col>17</xdr:col>
      <xdr:colOff>703580</xdr:colOff>
      <xdr:row>101</xdr:row>
      <xdr:rowOff>179070</xdr:rowOff>
    </xdr:to>
    <xdr:pic macro="">
      <xdr:nvPicPr>
        <xdr:cNvPr id="3" name="図 2"/>
        <xdr:cNvPicPr>
          <a:picLocks noChangeAspect="1" noChangeArrowheads="1"/>
        </xdr:cNvPicPr>
      </xdr:nvPicPr>
      <xdr:blipFill>
        <a:blip xmlns:r="http://schemas.openxmlformats.org/officeDocument/2006/relationships" r:embed="rId1"/>
        <a:stretch>
          <a:fillRect/>
        </a:stretch>
      </xdr:blipFill>
      <xdr:spPr>
        <a:xfrm>
          <a:off x="901700" y="17936845"/>
          <a:ext cx="11336655" cy="704850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798830</xdr:colOff>
          <xdr:row>8</xdr:row>
          <xdr:rowOff>9525</xdr:rowOff>
        </xdr:from>
        <xdr:to xmlns:xdr="http://schemas.openxmlformats.org/drawingml/2006/spreadsheetDrawing">
          <xdr:col>3</xdr:col>
          <xdr:colOff>1046480</xdr:colOff>
          <xdr:row>10</xdr:row>
          <xdr:rowOff>19050</xdr:rowOff>
        </xdr:to>
        <xdr:sp textlink="">
          <xdr:nvSpPr>
            <xdr:cNvPr id="41985" name="チェック 1" hidden="1">
              <a:extLst>
                <a:ext uri="{63B3BB69-23CF-44E3-9099-C40C66FF867C}">
                  <a14:compatExt spid="_x0000_s41985"/>
                </a:ext>
              </a:extLst>
            </xdr:cNvPr>
            <xdr:cNvSpPr>
              <a:spLocks noRot="1" noChangeShapeType="1"/>
            </xdr:cNvSpPr>
          </xdr:nvSpPr>
          <xdr:spPr>
            <a:xfrm>
              <a:off x="2084705" y="1448435"/>
              <a:ext cx="247650" cy="338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791845</xdr:colOff>
          <xdr:row>11</xdr:row>
          <xdr:rowOff>133350</xdr:rowOff>
        </xdr:from>
        <xdr:to xmlns:xdr="http://schemas.openxmlformats.org/drawingml/2006/spreadsheetDrawing">
          <xdr:col>3</xdr:col>
          <xdr:colOff>1124585</xdr:colOff>
          <xdr:row>14</xdr:row>
          <xdr:rowOff>57150</xdr:rowOff>
        </xdr:to>
        <xdr:sp textlink="">
          <xdr:nvSpPr>
            <xdr:cNvPr id="41987" name="チェック 3" hidden="1">
              <a:extLst>
                <a:ext uri="{63B3BB69-23CF-44E3-9099-C40C66FF867C}">
                  <a14:compatExt spid="_x0000_s41987"/>
                </a:ext>
              </a:extLst>
            </xdr:cNvPr>
            <xdr:cNvSpPr>
              <a:spLocks noRot="1" noChangeShapeType="1"/>
            </xdr:cNvSpPr>
          </xdr:nvSpPr>
          <xdr:spPr>
            <a:xfrm>
              <a:off x="2077720" y="2065655"/>
              <a:ext cx="332740" cy="4171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791845</xdr:colOff>
          <xdr:row>19</xdr:row>
          <xdr:rowOff>9525</xdr:rowOff>
        </xdr:from>
        <xdr:to xmlns:xdr="http://schemas.openxmlformats.org/drawingml/2006/spreadsheetDrawing">
          <xdr:col>3</xdr:col>
          <xdr:colOff>1036320</xdr:colOff>
          <xdr:row>21</xdr:row>
          <xdr:rowOff>28575</xdr:rowOff>
        </xdr:to>
        <xdr:sp textlink="">
          <xdr:nvSpPr>
            <xdr:cNvPr id="41997" name="チェック 13" hidden="1">
              <a:extLst>
                <a:ext uri="{63B3BB69-23CF-44E3-9099-C40C66FF867C}">
                  <a14:compatExt spid="_x0000_s41997"/>
                </a:ext>
              </a:extLst>
            </xdr:cNvPr>
            <xdr:cNvSpPr>
              <a:spLocks noRot="1" noChangeShapeType="1"/>
            </xdr:cNvSpPr>
          </xdr:nvSpPr>
          <xdr:spPr>
            <a:xfrm>
              <a:off x="2077720" y="3257550"/>
              <a:ext cx="244475" cy="347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791845</xdr:colOff>
          <xdr:row>22</xdr:row>
          <xdr:rowOff>142875</xdr:rowOff>
        </xdr:from>
        <xdr:to xmlns:xdr="http://schemas.openxmlformats.org/drawingml/2006/spreadsheetDrawing">
          <xdr:col>3</xdr:col>
          <xdr:colOff>1124585</xdr:colOff>
          <xdr:row>25</xdr:row>
          <xdr:rowOff>66675</xdr:rowOff>
        </xdr:to>
        <xdr:sp textlink="">
          <xdr:nvSpPr>
            <xdr:cNvPr id="41998" name="チェック 14" hidden="1">
              <a:extLst>
                <a:ext uri="{63B3BB69-23CF-44E3-9099-C40C66FF867C}">
                  <a14:compatExt spid="_x0000_s41998"/>
                </a:ext>
              </a:extLst>
            </xdr:cNvPr>
            <xdr:cNvSpPr>
              <a:spLocks noRot="1" noChangeShapeType="1"/>
            </xdr:cNvSpPr>
          </xdr:nvSpPr>
          <xdr:spPr>
            <a:xfrm>
              <a:off x="2077720" y="3884295"/>
              <a:ext cx="332740" cy="4171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798830</xdr:colOff>
          <xdr:row>31</xdr:row>
          <xdr:rowOff>9525</xdr:rowOff>
        </xdr:from>
        <xdr:to xmlns:xdr="http://schemas.openxmlformats.org/drawingml/2006/spreadsheetDrawing">
          <xdr:col>3</xdr:col>
          <xdr:colOff>1046480</xdr:colOff>
          <xdr:row>33</xdr:row>
          <xdr:rowOff>28575</xdr:rowOff>
        </xdr:to>
        <xdr:sp textlink="">
          <xdr:nvSpPr>
            <xdr:cNvPr id="41999" name="チェック 15" hidden="1">
              <a:extLst>
                <a:ext uri="{63B3BB69-23CF-44E3-9099-C40C66FF867C}">
                  <a14:compatExt spid="_x0000_s41999"/>
                </a:ext>
              </a:extLst>
            </xdr:cNvPr>
            <xdr:cNvSpPr>
              <a:spLocks noRot="1" noChangeShapeType="1"/>
            </xdr:cNvSpPr>
          </xdr:nvSpPr>
          <xdr:spPr>
            <a:xfrm>
              <a:off x="2084705" y="5231130"/>
              <a:ext cx="247650" cy="347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798830</xdr:colOff>
          <xdr:row>36</xdr:row>
          <xdr:rowOff>152400</xdr:rowOff>
        </xdr:from>
        <xdr:to xmlns:xdr="http://schemas.openxmlformats.org/drawingml/2006/spreadsheetDrawing">
          <xdr:col>3</xdr:col>
          <xdr:colOff>1135380</xdr:colOff>
          <xdr:row>39</xdr:row>
          <xdr:rowOff>66675</xdr:rowOff>
        </xdr:to>
        <xdr:sp textlink="">
          <xdr:nvSpPr>
            <xdr:cNvPr id="42000" name="チェック 16" hidden="1">
              <a:extLst>
                <a:ext uri="{63B3BB69-23CF-44E3-9099-C40C66FF867C}">
                  <a14:compatExt spid="_x0000_s42000"/>
                </a:ext>
              </a:extLst>
            </xdr:cNvPr>
            <xdr:cNvSpPr>
              <a:spLocks noRot="1" noChangeShapeType="1"/>
            </xdr:cNvSpPr>
          </xdr:nvSpPr>
          <xdr:spPr>
            <a:xfrm>
              <a:off x="2084705" y="6196330"/>
              <a:ext cx="336550" cy="4076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791845</xdr:colOff>
          <xdr:row>15</xdr:row>
          <xdr:rowOff>9525</xdr:rowOff>
        </xdr:from>
        <xdr:to xmlns:xdr="http://schemas.openxmlformats.org/drawingml/2006/spreadsheetDrawing">
          <xdr:col>8</xdr:col>
          <xdr:colOff>1036320</xdr:colOff>
          <xdr:row>17</xdr:row>
          <xdr:rowOff>28575</xdr:rowOff>
        </xdr:to>
        <xdr:sp textlink="">
          <xdr:nvSpPr>
            <xdr:cNvPr id="42001" name="チェック 17" hidden="1">
              <a:extLst>
                <a:ext uri="{63B3BB69-23CF-44E3-9099-C40C66FF867C}">
                  <a14:compatExt spid="_x0000_s42001"/>
                </a:ext>
              </a:extLst>
            </xdr:cNvPr>
            <xdr:cNvSpPr>
              <a:spLocks noRot="1" noChangeShapeType="1"/>
            </xdr:cNvSpPr>
          </xdr:nvSpPr>
          <xdr:spPr>
            <a:xfrm>
              <a:off x="7554595" y="2599690"/>
              <a:ext cx="244475" cy="347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791845</xdr:colOff>
          <xdr:row>18</xdr:row>
          <xdr:rowOff>142875</xdr:rowOff>
        </xdr:from>
        <xdr:to xmlns:xdr="http://schemas.openxmlformats.org/drawingml/2006/spreadsheetDrawing">
          <xdr:col>8</xdr:col>
          <xdr:colOff>1124585</xdr:colOff>
          <xdr:row>21</xdr:row>
          <xdr:rowOff>57150</xdr:rowOff>
        </xdr:to>
        <xdr:sp textlink="">
          <xdr:nvSpPr>
            <xdr:cNvPr id="42002" name="チェック 18" hidden="1">
              <a:extLst>
                <a:ext uri="{63B3BB69-23CF-44E3-9099-C40C66FF867C}">
                  <a14:compatExt spid="_x0000_s42002"/>
                </a:ext>
              </a:extLst>
            </xdr:cNvPr>
            <xdr:cNvSpPr>
              <a:spLocks noRot="1" noChangeShapeType="1"/>
            </xdr:cNvSpPr>
          </xdr:nvSpPr>
          <xdr:spPr>
            <a:xfrm>
              <a:off x="7554595" y="3226435"/>
              <a:ext cx="332740" cy="4076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791845</xdr:colOff>
          <xdr:row>23</xdr:row>
          <xdr:rowOff>142875</xdr:rowOff>
        </xdr:from>
        <xdr:to xmlns:xdr="http://schemas.openxmlformats.org/drawingml/2006/spreadsheetDrawing">
          <xdr:col>8</xdr:col>
          <xdr:colOff>1124585</xdr:colOff>
          <xdr:row>26</xdr:row>
          <xdr:rowOff>57150</xdr:rowOff>
        </xdr:to>
        <xdr:sp textlink="">
          <xdr:nvSpPr>
            <xdr:cNvPr id="42003" name="チェック 19" hidden="1">
              <a:extLst>
                <a:ext uri="{63B3BB69-23CF-44E3-9099-C40C66FF867C}">
                  <a14:compatExt spid="_x0000_s42003"/>
                </a:ext>
              </a:extLst>
            </xdr:cNvPr>
            <xdr:cNvSpPr>
              <a:spLocks noRot="1" noChangeShapeType="1"/>
            </xdr:cNvSpPr>
          </xdr:nvSpPr>
          <xdr:spPr>
            <a:xfrm>
              <a:off x="7554595" y="4048760"/>
              <a:ext cx="332740" cy="4076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791845</xdr:colOff>
          <xdr:row>35</xdr:row>
          <xdr:rowOff>142875</xdr:rowOff>
        </xdr:from>
        <xdr:to xmlns:xdr="http://schemas.openxmlformats.org/drawingml/2006/spreadsheetDrawing">
          <xdr:col>8</xdr:col>
          <xdr:colOff>1124585</xdr:colOff>
          <xdr:row>38</xdr:row>
          <xdr:rowOff>57150</xdr:rowOff>
        </xdr:to>
        <xdr:sp textlink="">
          <xdr:nvSpPr>
            <xdr:cNvPr id="42004" name="チェック 20" hidden="1">
              <a:extLst>
                <a:ext uri="{63B3BB69-23CF-44E3-9099-C40C66FF867C}">
                  <a14:compatExt spid="_x0000_s42004"/>
                </a:ext>
              </a:extLst>
            </xdr:cNvPr>
            <xdr:cNvSpPr>
              <a:spLocks noRot="1" noChangeShapeType="1"/>
            </xdr:cNvSpPr>
          </xdr:nvSpPr>
          <xdr:spPr>
            <a:xfrm>
              <a:off x="7554595" y="6022340"/>
              <a:ext cx="332740" cy="407670"/>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Alr01n0439\E\41%20&#23455;&#26045;&#29366;&#27841;\&#20196;&#21644;&#65298;&#24180;&#24230;&#23455;&#26045;&#29366;&#27841;\01%20&#12487;&#12540;&#12479;&#12471;&#12540;&#12488;\01%20&#20316;&#26989;&#20381;&#38972;\00_5&#26399;DS&#25913;&#27491;&#26696;\&#12304;&#37117;&#36947;&#24220;&#30476;&#21517;&#12305;R&#65298;%20&#27096;&#24335;&#65297;&#65374;&#65301;&#65288;&#27096;&#24335;&#26696;&#65289;ver2&#65288;1217&#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9733;&#27096;&#24335;&#21407;&#26412;.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様式１①"/>
      <sheetName val="様式１②"/>
      <sheetName val="様式２①②"/>
      <sheetName val="様式２③④"/>
      <sheetName val="様式２④-2"/>
      <sheetName val="様式２⑤"/>
      <sheetName val="様式２⑥"/>
      <sheetName val="様式２⑦"/>
      <sheetName val="様式３"/>
      <sheetName val="様式４"/>
      <sheetName val="様式５"/>
      <sheetName val="市町村名"/>
      <sheetName val="地方公共団体コード"/>
      <sheetName val="農林業センサス集落コード"/>
    </sheetNames>
    <sheetDataSet>
      <sheetData sheetId="0"/>
      <sheetData sheetId="1"/>
      <sheetData sheetId="2"/>
      <sheetData sheetId="3"/>
      <sheetData sheetId="4"/>
      <sheetData sheetId="5"/>
      <sheetData sheetId="6"/>
      <sheetData sheetId="7"/>
      <sheetData sheetId="8"/>
      <sheetData sheetId="9"/>
      <sheetData sheetId="10"/>
      <sheetData sheetId="11">
        <row r="2">
          <cell r="A2" t="str">
            <v>北海道</v>
          </cell>
        </row>
        <row r="3">
          <cell r="A3" t="str">
            <v>青森県</v>
          </cell>
        </row>
        <row r="4">
          <cell r="A4" t="str">
            <v>岩手県</v>
          </cell>
        </row>
        <row r="5">
          <cell r="A5" t="str">
            <v>宮城県</v>
          </cell>
        </row>
        <row r="6">
          <cell r="A6" t="str">
            <v>秋田県</v>
          </cell>
        </row>
        <row r="7">
          <cell r="A7" t="str">
            <v>山形県</v>
          </cell>
        </row>
        <row r="8">
          <cell r="A8" t="str">
            <v>福島県</v>
          </cell>
        </row>
        <row r="9">
          <cell r="A9" t="str">
            <v>茨城県</v>
          </cell>
        </row>
        <row r="10">
          <cell r="A10" t="str">
            <v>栃木県</v>
          </cell>
        </row>
        <row r="11">
          <cell r="A11" t="str">
            <v>群馬県</v>
          </cell>
        </row>
        <row r="12">
          <cell r="A12" t="str">
            <v>埼玉県</v>
          </cell>
        </row>
        <row r="13">
          <cell r="A13" t="str">
            <v>千葉県</v>
          </cell>
        </row>
        <row r="14">
          <cell r="A14" t="str">
            <v>東京都</v>
          </cell>
        </row>
        <row r="15">
          <cell r="A15" t="str">
            <v>神奈川県</v>
          </cell>
        </row>
        <row r="16">
          <cell r="A16" t="str">
            <v>山梨県</v>
          </cell>
        </row>
        <row r="17">
          <cell r="A17" t="str">
            <v>長野県</v>
          </cell>
        </row>
        <row r="18">
          <cell r="A18" t="str">
            <v>静岡県</v>
          </cell>
        </row>
        <row r="19">
          <cell r="A19" t="str">
            <v>新潟県</v>
          </cell>
        </row>
        <row r="20">
          <cell r="A20" t="str">
            <v>富山県</v>
          </cell>
        </row>
        <row r="21">
          <cell r="A21" t="str">
            <v>石川県</v>
          </cell>
        </row>
        <row r="22">
          <cell r="A22" t="str">
            <v>福井県</v>
          </cell>
        </row>
        <row r="23">
          <cell r="A23" t="str">
            <v>岐阜県</v>
          </cell>
        </row>
        <row r="24">
          <cell r="A24" t="str">
            <v>愛知県</v>
          </cell>
        </row>
        <row r="25">
          <cell r="A25" t="str">
            <v>三重県</v>
          </cell>
        </row>
        <row r="26">
          <cell r="A26" t="str">
            <v>滋賀県</v>
          </cell>
        </row>
        <row r="27">
          <cell r="A27" t="str">
            <v>京都府</v>
          </cell>
        </row>
        <row r="28">
          <cell r="A28" t="str">
            <v>大阪府</v>
          </cell>
        </row>
        <row r="29">
          <cell r="A29" t="str">
            <v>兵庫県</v>
          </cell>
        </row>
        <row r="30">
          <cell r="A30" t="str">
            <v>奈良県</v>
          </cell>
        </row>
        <row r="31">
          <cell r="A31" t="str">
            <v>和歌山県</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sheetData>
      <sheetData sheetId="12"/>
      <sheetData sheetId="1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sheetData sheetId="1"/>
      <sheetData sheetId="2"/>
      <sheetData sheetId="3"/>
      <sheetData sheetId="4"/>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sheetData sheetId="1"/>
      <sheetData sheetId="2"/>
      <sheetData sheetId="3"/>
      <sheetData sheetId="4"/>
      <sheetData sheetId="5">
        <row r="3">
          <cell r="D3" t="str">
            <v>生態系保全</v>
          </cell>
          <cell r="E3" t="str">
            <v>循環かんがいによる水質保全</v>
          </cell>
          <cell r="F3" t="str">
            <v>水路</v>
          </cell>
          <cell r="G3" t="str">
            <v>km</v>
          </cell>
        </row>
        <row r="4">
          <cell r="D4" t="str">
            <v>水質保全</v>
          </cell>
          <cell r="E4" t="str">
            <v>浄化水路による水質保全</v>
          </cell>
          <cell r="F4" t="str">
            <v>農道</v>
          </cell>
          <cell r="G4" t="str">
            <v>箇所</v>
          </cell>
        </row>
        <row r="5">
          <cell r="D5" t="str">
            <v>景観形成・生活環境保全</v>
          </cell>
          <cell r="E5" t="str">
            <v>地下水かん養</v>
          </cell>
          <cell r="F5" t="str">
            <v>ため池</v>
          </cell>
        </row>
        <row r="6">
          <cell r="D6" t="str">
            <v>水田貯留・地下水かん養</v>
          </cell>
          <cell r="E6" t="str">
            <v>持続的な水管理</v>
          </cell>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様式第1-2号"/>
      <sheetName val="【選択肢】"/>
    </sheetNames>
    <sheetDataSet>
      <sheetData sheetId="0"/>
      <sheetData sheetId="1">
        <row r="3">
          <cell r="B3" t="str">
            <v>○</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はじめに"/>
      <sheetName val="別紙２①"/>
      <sheetName val="プルダウンリスト"/>
      <sheetName val="参４_申請"/>
      <sheetName val="参４_申請_事業計画"/>
      <sheetName val="別紙１①"/>
      <sheetName val="別紙１②"/>
      <sheetName val="別紙１③"/>
      <sheetName val="別紙１④"/>
      <sheetName val="別紙３"/>
      <sheetName val="別紙４"/>
      <sheetName val="別紙５"/>
      <sheetName val="別紙６"/>
      <sheetName val="別紙７"/>
      <sheetName val="別紙７（別添）"/>
      <sheetName val="別紙８"/>
      <sheetName val="別紙９"/>
      <sheetName val="別紙２②（ネットワーク化活動計画）"/>
      <sheetName val="別紙２③（ネットワーク化）"/>
      <sheetName val="別紙２④（統合）"/>
      <sheetName val="別紙２⑤（多様な組織等の参画）"/>
      <sheetName val="参10"/>
      <sheetName val="参12"/>
      <sheetName val="参13"/>
      <sheetName val="参14"/>
      <sheetName val="参17"/>
      <sheetName val="参17_別紙"/>
      <sheetName val="収支報告書（金銭出納簿連動）"/>
      <sheetName val="支出に係る届出"/>
      <sheetName val="活動記録（参考） "/>
      <sheetName val="金銭出納簿（今年度）（参考）"/>
      <sheetName val="金銭出納簿（前年度）（参考） "/>
      <sheetName val="実施状況報告（様式2）"/>
    </sheetNames>
    <sheetDataSet>
      <sheetData sheetId="0"/>
      <sheetData sheetId="1"/>
      <sheetData sheetId="2">
        <row r="2">
          <cell r="A2" t="str">
            <v>田</v>
          </cell>
          <cell r="B2" t="str">
            <v>畑</v>
          </cell>
          <cell r="C2" t="str">
            <v>草地</v>
          </cell>
          <cell r="D2" t="str">
            <v>採草放牧地</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CCFFCC"/>
  </sheetPr>
  <dimension ref="A1:AD28"/>
  <sheetViews>
    <sheetView showGridLines="0" tabSelected="1" view="pageBreakPreview" zoomScale="90" zoomScaleNormal="90" zoomScaleSheetLayoutView="90" workbookViewId="0"/>
  </sheetViews>
  <sheetFormatPr defaultColWidth="9" defaultRowHeight="14.25"/>
  <cols>
    <col min="1" max="1" width="5.5" style="1" customWidth="1"/>
    <col min="2" max="2" width="6.375" style="1" customWidth="1"/>
    <col min="3" max="3" width="4.125" style="1" customWidth="1"/>
    <col min="4" max="4" width="43.75" style="1" customWidth="1"/>
    <col min="5" max="5" width="26.375" style="1" customWidth="1"/>
    <col min="6" max="6" width="5.5" style="1" customWidth="1"/>
    <col min="7" max="11" width="4.25" style="1" customWidth="1"/>
    <col min="12" max="17" width="2.625" style="1" customWidth="1"/>
    <col min="18" max="16384" width="9" style="1"/>
  </cols>
  <sheetData>
    <row r="1" spans="1:30" ht="27.75" customHeight="1">
      <c r="A1" s="4" t="s">
        <v>266</v>
      </c>
      <c r="Q1" s="21"/>
      <c r="R1" s="21"/>
      <c r="AD1" s="1" t="s">
        <v>37</v>
      </c>
    </row>
    <row r="2" spans="1:30" ht="27.75" customHeight="1">
      <c r="A2" s="5"/>
      <c r="E2" s="23"/>
      <c r="Q2" s="21"/>
      <c r="R2" s="21"/>
    </row>
    <row r="3" spans="1:30" ht="27.75" customHeight="1">
      <c r="A3" s="5"/>
      <c r="E3" s="24" t="s">
        <v>38</v>
      </c>
      <c r="Q3" s="21"/>
      <c r="R3" s="21"/>
    </row>
    <row r="4" spans="1:30" s="2" customFormat="1" ht="25.5" customHeight="1">
      <c r="A4" s="6" t="s">
        <v>324</v>
      </c>
      <c r="B4" s="6"/>
      <c r="C4" s="18" t="s">
        <v>456</v>
      </c>
      <c r="D4" s="20"/>
      <c r="E4" s="14"/>
      <c r="F4" s="1"/>
      <c r="G4" s="1"/>
    </row>
    <row r="5" spans="1:30" ht="24" customHeight="1">
      <c r="A5" s="7"/>
      <c r="B5" s="7"/>
      <c r="C5" s="7"/>
      <c r="D5" s="7"/>
      <c r="E5" s="25" t="s">
        <v>459</v>
      </c>
    </row>
    <row r="6" spans="1:30" ht="24" customHeight="1">
      <c r="A6" s="7"/>
      <c r="B6" s="7"/>
      <c r="C6" s="7"/>
      <c r="D6" s="21" t="s">
        <v>84</v>
      </c>
      <c r="E6" s="26" t="s">
        <v>20</v>
      </c>
    </row>
    <row r="7" spans="1:30" ht="26.25" customHeight="1">
      <c r="A7" s="7"/>
      <c r="B7" s="7"/>
      <c r="C7" s="7"/>
      <c r="D7" s="7"/>
      <c r="E7" s="14"/>
    </row>
    <row r="8" spans="1:30" s="2" customFormat="1" ht="25.5" customHeight="1">
      <c r="A8" s="8" t="s">
        <v>156</v>
      </c>
      <c r="B8" s="8"/>
      <c r="C8" s="8"/>
      <c r="D8" s="8"/>
      <c r="E8" s="8"/>
      <c r="F8" s="8"/>
      <c r="G8" s="1"/>
    </row>
    <row r="9" spans="1:30" s="2" customFormat="1" ht="25.5" customHeight="1">
      <c r="A9" s="9"/>
      <c r="B9" s="14"/>
      <c r="C9" s="14"/>
      <c r="D9" s="14"/>
      <c r="E9" s="14"/>
      <c r="F9" s="1"/>
      <c r="G9" s="1"/>
    </row>
    <row r="10" spans="1:30" s="3" customFormat="1" ht="45.75" customHeight="1">
      <c r="A10" s="10" t="s">
        <v>402</v>
      </c>
      <c r="B10" s="10"/>
      <c r="C10" s="10"/>
      <c r="D10" s="10"/>
      <c r="E10" s="10"/>
      <c r="F10" s="10"/>
    </row>
    <row r="11" spans="1:30" s="3" customFormat="1" ht="18" customHeight="1"/>
    <row r="12" spans="1:30" s="2" customFormat="1" ht="25.5" customHeight="1">
      <c r="A12" s="11"/>
      <c r="B12" s="11"/>
      <c r="C12" s="11"/>
      <c r="D12" s="11"/>
      <c r="E12" s="11"/>
      <c r="F12" s="11"/>
      <c r="G12" s="1"/>
      <c r="H12" s="1"/>
      <c r="I12" s="1"/>
      <c r="J12" s="1"/>
    </row>
    <row r="13" spans="1:30" s="3" customFormat="1" ht="24.75" customHeight="1">
      <c r="A13" s="3" t="s">
        <v>403</v>
      </c>
    </row>
    <row r="14" spans="1:30" s="2" customFormat="1" ht="24.75" customHeight="1">
      <c r="A14" s="12"/>
      <c r="B14" s="12"/>
      <c r="C14" s="12"/>
      <c r="D14" s="12"/>
      <c r="E14" s="12"/>
      <c r="F14" s="12"/>
      <c r="G14" s="27"/>
      <c r="H14" s="27"/>
      <c r="I14" s="27"/>
      <c r="J14" s="27"/>
    </row>
    <row r="15" spans="1:30" s="3" customFormat="1" ht="24.75" customHeight="1">
      <c r="A15" s="3" t="s">
        <v>405</v>
      </c>
    </row>
    <row r="16" spans="1:30" ht="24.75" customHeight="1">
      <c r="B16" s="15" t="s">
        <v>15</v>
      </c>
      <c r="C16" s="5" t="s">
        <v>406</v>
      </c>
      <c r="D16" s="22"/>
      <c r="E16" s="22"/>
    </row>
    <row r="17" spans="1:6" ht="24.75" customHeight="1">
      <c r="B17" s="15" t="s">
        <v>61</v>
      </c>
      <c r="C17" s="19" t="s">
        <v>407</v>
      </c>
      <c r="D17" s="19"/>
      <c r="E17" s="19"/>
    </row>
    <row r="18" spans="1:6" ht="24.75" customHeight="1">
      <c r="B18" s="15" t="s">
        <v>15</v>
      </c>
      <c r="C18" s="19" t="s">
        <v>409</v>
      </c>
      <c r="D18" s="19"/>
      <c r="E18" s="19"/>
    </row>
    <row r="19" spans="1:6" ht="24.75" customHeight="1">
      <c r="A19" s="5"/>
      <c r="B19" s="5"/>
      <c r="C19" s="5"/>
      <c r="D19" s="5"/>
      <c r="E19" s="5"/>
      <c r="F19" s="5"/>
    </row>
    <row r="20" spans="1:6" s="3" customFormat="1" ht="24.75" customHeight="1">
      <c r="A20" s="3" t="s">
        <v>410</v>
      </c>
    </row>
    <row r="21" spans="1:6" s="3" customFormat="1" ht="24.75" customHeight="1">
      <c r="B21" s="15" t="s">
        <v>15</v>
      </c>
      <c r="C21" s="17" t="s">
        <v>115</v>
      </c>
      <c r="D21" s="17"/>
      <c r="E21" s="17"/>
    </row>
    <row r="22" spans="1:6" s="3" customFormat="1" ht="24.75" customHeight="1">
      <c r="B22" s="15"/>
      <c r="C22" s="17"/>
      <c r="D22" s="17"/>
      <c r="E22" s="17"/>
    </row>
    <row r="23" spans="1:6" s="3" customFormat="1" ht="72" customHeight="1">
      <c r="B23" s="16" t="s">
        <v>48</v>
      </c>
      <c r="C23" s="16"/>
      <c r="D23" s="16"/>
      <c r="E23" s="16"/>
      <c r="F23" s="10"/>
    </row>
    <row r="24" spans="1:6" s="3" customFormat="1" ht="9.75" customHeight="1">
      <c r="B24" s="17"/>
      <c r="C24" s="17"/>
      <c r="D24" s="17"/>
    </row>
    <row r="25" spans="1:6" ht="25.5" customHeight="1">
      <c r="B25" s="15" t="s">
        <v>15</v>
      </c>
      <c r="C25" s="1" t="s">
        <v>251</v>
      </c>
    </row>
    <row r="26" spans="1:6" ht="25.5" customHeight="1">
      <c r="B26" s="15"/>
    </row>
    <row r="27" spans="1:6" ht="25.5" customHeight="1">
      <c r="A27" s="1" t="s">
        <v>463</v>
      </c>
    </row>
    <row r="28" spans="1:6" ht="25.5" customHeight="1">
      <c r="A28" s="13" t="s">
        <v>379</v>
      </c>
    </row>
    <row r="29" spans="1:6" ht="25.5" customHeight="1"/>
  </sheetData>
  <mergeCells count="10">
    <mergeCell ref="A4:B4"/>
    <mergeCell ref="A8:F8"/>
    <mergeCell ref="A10:F10"/>
    <mergeCell ref="A12:F12"/>
    <mergeCell ref="A14:F14"/>
    <mergeCell ref="C17:E17"/>
    <mergeCell ref="C18:E18"/>
    <mergeCell ref="A19:F19"/>
    <mergeCell ref="C21:E21"/>
    <mergeCell ref="B23:E23"/>
  </mergeCells>
  <phoneticPr fontId="7"/>
  <dataValidations count="2">
    <dataValidation type="list" allowBlank="1" showDropDown="0" showInputMessage="1" showErrorMessage="1" sqref="B22 B24 B26">
      <formula1>A.■か□</formula1>
    </dataValidation>
    <dataValidation type="list" allowBlank="1" showDropDown="0" showInputMessage="1" showErrorMessage="1" prompt="該当する場合「☑」を選択" sqref="B16:B18 B21 B25">
      <formula1>"□,☑"</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usePrinterDefaults="1" r:id="rId1"/>
  <headerFooter alignWithMargins="0"/>
  <colBreaks count="1" manualBreakCount="1">
    <brk id="17" max="3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CCFFCC"/>
  </sheetPr>
  <dimension ref="A1:J48"/>
  <sheetViews>
    <sheetView view="pageBreakPreview" zoomScaleNormal="70" zoomScaleSheetLayoutView="100" workbookViewId="0"/>
  </sheetViews>
  <sheetFormatPr defaultRowHeight="13.5"/>
  <cols>
    <col min="1" max="1" width="2.625" customWidth="1"/>
    <col min="2" max="2" width="3.625" style="899" customWidth="1"/>
    <col min="3" max="3" width="10.625" style="899" customWidth="1"/>
    <col min="4" max="4" width="45.625" customWidth="1"/>
    <col min="5" max="5" width="10.625" style="899" customWidth="1"/>
    <col min="6" max="6" width="1.375" customWidth="1"/>
    <col min="7" max="7" width="3.625" customWidth="1"/>
    <col min="8" max="8" width="10.625" customWidth="1"/>
    <col min="9" max="9" width="45.625" customWidth="1"/>
    <col min="10" max="10" width="10.625" customWidth="1"/>
    <col min="11" max="11" width="2.625" customWidth="1"/>
  </cols>
  <sheetData>
    <row r="1" spans="1:10">
      <c r="J1" s="156" t="s">
        <v>6</v>
      </c>
    </row>
    <row r="3" spans="1:10" ht="21">
      <c r="A3" s="900"/>
      <c r="D3" s="915" t="s">
        <v>85</v>
      </c>
      <c r="E3" s="915"/>
      <c r="F3" s="915"/>
      <c r="G3" s="915"/>
      <c r="H3" s="915"/>
      <c r="I3" s="915"/>
    </row>
    <row r="5" spans="1:10" ht="12.95" customHeight="1">
      <c r="B5" s="901"/>
      <c r="C5" s="907" t="s">
        <v>376</v>
      </c>
      <c r="D5" s="916" t="s">
        <v>176</v>
      </c>
      <c r="E5" s="907" t="s">
        <v>247</v>
      </c>
      <c r="G5" s="904"/>
      <c r="H5" s="914" t="s">
        <v>376</v>
      </c>
      <c r="I5" s="924" t="s">
        <v>146</v>
      </c>
      <c r="J5" s="914" t="s">
        <v>247</v>
      </c>
    </row>
    <row r="6" spans="1:10" ht="12.95" customHeight="1">
      <c r="B6" s="902"/>
      <c r="C6" s="908"/>
      <c r="D6" s="917"/>
      <c r="E6" s="908"/>
      <c r="G6" s="904"/>
      <c r="H6" s="914"/>
      <c r="I6" s="924"/>
      <c r="J6" s="914"/>
    </row>
    <row r="7" spans="1:10" ht="12.95" customHeight="1">
      <c r="B7" s="901" t="s">
        <v>401</v>
      </c>
      <c r="C7" s="909" t="s">
        <v>15</v>
      </c>
      <c r="D7" s="918" t="s">
        <v>440</v>
      </c>
      <c r="E7" s="926" t="s">
        <v>15</v>
      </c>
      <c r="G7" s="904"/>
      <c r="H7" s="914"/>
      <c r="I7" s="924"/>
      <c r="J7" s="914"/>
    </row>
    <row r="8" spans="1:10" ht="12.95" customHeight="1">
      <c r="B8" s="903"/>
      <c r="C8" s="910"/>
      <c r="D8" s="919"/>
      <c r="E8" s="927"/>
      <c r="G8" s="904" t="s">
        <v>334</v>
      </c>
      <c r="H8" s="912" t="s">
        <v>15</v>
      </c>
      <c r="I8" s="925" t="s">
        <v>433</v>
      </c>
      <c r="J8" s="929" t="s">
        <v>15</v>
      </c>
    </row>
    <row r="9" spans="1:10" ht="12.95" customHeight="1">
      <c r="B9" s="903"/>
      <c r="C9" s="910"/>
      <c r="D9" s="919"/>
      <c r="E9" s="927"/>
      <c r="G9" s="904"/>
      <c r="H9" s="912"/>
      <c r="I9" s="925"/>
      <c r="J9" s="929"/>
    </row>
    <row r="10" spans="1:10" ht="12.95" customHeight="1">
      <c r="B10" s="902"/>
      <c r="C10" s="911"/>
      <c r="D10" s="920"/>
      <c r="E10" s="928"/>
      <c r="G10" s="904"/>
      <c r="H10" s="912"/>
      <c r="I10" s="925"/>
      <c r="J10" s="929"/>
    </row>
    <row r="11" spans="1:10" ht="12.95" customHeight="1">
      <c r="B11" s="904" t="s">
        <v>196</v>
      </c>
      <c r="C11" s="912" t="s">
        <v>15</v>
      </c>
      <c r="D11" s="921" t="s">
        <v>17</v>
      </c>
      <c r="E11" s="929" t="s">
        <v>15</v>
      </c>
      <c r="I11" s="922"/>
    </row>
    <row r="12" spans="1:10" ht="12.95" customHeight="1">
      <c r="B12" s="904"/>
      <c r="C12" s="912"/>
      <c r="D12" s="921"/>
      <c r="E12" s="929"/>
      <c r="G12" s="901"/>
      <c r="H12" s="907" t="s">
        <v>376</v>
      </c>
      <c r="I12" s="916" t="s">
        <v>436</v>
      </c>
      <c r="J12" s="907" t="s">
        <v>247</v>
      </c>
    </row>
    <row r="13" spans="1:10" ht="12.95" customHeight="1">
      <c r="B13" s="904"/>
      <c r="C13" s="912"/>
      <c r="D13" s="921"/>
      <c r="E13" s="929"/>
      <c r="G13" s="902"/>
      <c r="H13" s="908"/>
      <c r="I13" s="917"/>
      <c r="J13" s="908"/>
    </row>
    <row r="14" spans="1:10" ht="12.95" customHeight="1">
      <c r="B14" s="904"/>
      <c r="C14" s="912"/>
      <c r="D14" s="921"/>
      <c r="E14" s="929"/>
      <c r="G14" s="901" t="s">
        <v>434</v>
      </c>
      <c r="H14" s="909" t="s">
        <v>15</v>
      </c>
      <c r="I14" s="918" t="s">
        <v>145</v>
      </c>
      <c r="J14" s="926" t="s">
        <v>15</v>
      </c>
    </row>
    <row r="15" spans="1:10" ht="12.95" customHeight="1">
      <c r="B15" s="905"/>
      <c r="C15" s="913"/>
      <c r="D15" s="922"/>
      <c r="E15" s="913"/>
      <c r="G15" s="903"/>
      <c r="H15" s="910"/>
      <c r="I15" s="919"/>
      <c r="J15" s="927"/>
    </row>
    <row r="16" spans="1:10" ht="12.95" customHeight="1">
      <c r="B16" s="901"/>
      <c r="C16" s="907" t="s">
        <v>376</v>
      </c>
      <c r="D16" s="916" t="s">
        <v>428</v>
      </c>
      <c r="E16" s="907" t="s">
        <v>247</v>
      </c>
      <c r="G16" s="903"/>
      <c r="H16" s="910"/>
      <c r="I16" s="919"/>
      <c r="J16" s="927"/>
    </row>
    <row r="17" spans="2:10" ht="12.95" customHeight="1">
      <c r="B17" s="902"/>
      <c r="C17" s="908"/>
      <c r="D17" s="917"/>
      <c r="E17" s="908"/>
      <c r="G17" s="902"/>
      <c r="H17" s="911"/>
      <c r="I17" s="920"/>
      <c r="J17" s="928"/>
    </row>
    <row r="18" spans="2:10" ht="12.95" customHeight="1">
      <c r="B18" s="901" t="s">
        <v>223</v>
      </c>
      <c r="C18" s="909" t="s">
        <v>15</v>
      </c>
      <c r="D18" s="918" t="s">
        <v>145</v>
      </c>
      <c r="E18" s="926" t="s">
        <v>15</v>
      </c>
      <c r="G18" s="904" t="s">
        <v>435</v>
      </c>
      <c r="H18" s="912" t="s">
        <v>15</v>
      </c>
      <c r="I18" s="921" t="s">
        <v>441</v>
      </c>
      <c r="J18" s="929" t="s">
        <v>15</v>
      </c>
    </row>
    <row r="19" spans="2:10" ht="12.95" customHeight="1">
      <c r="B19" s="903"/>
      <c r="C19" s="910"/>
      <c r="D19" s="919"/>
      <c r="E19" s="927"/>
      <c r="G19" s="904"/>
      <c r="H19" s="912"/>
      <c r="I19" s="921"/>
      <c r="J19" s="929"/>
    </row>
    <row r="20" spans="2:10" ht="12.95" customHeight="1">
      <c r="B20" s="903"/>
      <c r="C20" s="910"/>
      <c r="D20" s="919"/>
      <c r="E20" s="927"/>
      <c r="G20" s="904"/>
      <c r="H20" s="912"/>
      <c r="I20" s="921"/>
      <c r="J20" s="929"/>
    </row>
    <row r="21" spans="2:10" ht="12.95" customHeight="1">
      <c r="B21" s="902"/>
      <c r="C21" s="911"/>
      <c r="D21" s="920"/>
      <c r="E21" s="928"/>
      <c r="G21" s="904"/>
      <c r="H21" s="912"/>
      <c r="I21" s="921"/>
      <c r="J21" s="929"/>
    </row>
    <row r="22" spans="2:10" ht="12.95" customHeight="1">
      <c r="B22" s="904" t="s">
        <v>250</v>
      </c>
      <c r="C22" s="912" t="s">
        <v>15</v>
      </c>
      <c r="D22" s="921" t="s">
        <v>441</v>
      </c>
      <c r="E22" s="929" t="s">
        <v>15</v>
      </c>
      <c r="G22" s="904" t="s">
        <v>426</v>
      </c>
      <c r="H22" s="912" t="s">
        <v>15</v>
      </c>
      <c r="I22" s="921" t="s">
        <v>446</v>
      </c>
      <c r="J22" s="929" t="s">
        <v>15</v>
      </c>
    </row>
    <row r="23" spans="2:10" ht="12.95" customHeight="1">
      <c r="B23" s="904"/>
      <c r="C23" s="912"/>
      <c r="D23" s="921"/>
      <c r="E23" s="929"/>
      <c r="G23" s="904"/>
      <c r="H23" s="912"/>
      <c r="I23" s="921"/>
      <c r="J23" s="929"/>
    </row>
    <row r="24" spans="2:10" ht="12.95" customHeight="1">
      <c r="B24" s="904"/>
      <c r="C24" s="912"/>
      <c r="D24" s="921"/>
      <c r="E24" s="929"/>
      <c r="G24" s="904"/>
      <c r="H24" s="912"/>
      <c r="I24" s="921"/>
      <c r="J24" s="929"/>
    </row>
    <row r="25" spans="2:10" ht="12.95" customHeight="1">
      <c r="B25" s="904"/>
      <c r="C25" s="912"/>
      <c r="D25" s="921"/>
      <c r="E25" s="929"/>
      <c r="G25" s="904"/>
      <c r="H25" s="912"/>
      <c r="I25" s="921"/>
      <c r="J25" s="929"/>
    </row>
    <row r="26" spans="2:10" ht="12.95" customHeight="1">
      <c r="B26" s="905"/>
      <c r="C26" s="913"/>
      <c r="D26" s="922"/>
      <c r="E26" s="913"/>
      <c r="G26" s="904"/>
      <c r="H26" s="912"/>
      <c r="I26" s="921"/>
      <c r="J26" s="929"/>
    </row>
    <row r="27" spans="2:10" ht="12.95" customHeight="1">
      <c r="B27" s="901"/>
      <c r="C27" s="907" t="s">
        <v>376</v>
      </c>
      <c r="D27" s="916" t="s">
        <v>429</v>
      </c>
      <c r="E27" s="907" t="s">
        <v>247</v>
      </c>
    </row>
    <row r="28" spans="2:10" ht="12.95" customHeight="1">
      <c r="B28" s="902"/>
      <c r="C28" s="908"/>
      <c r="D28" s="917"/>
      <c r="E28" s="908"/>
      <c r="G28" s="904"/>
      <c r="H28" s="914" t="s">
        <v>376</v>
      </c>
      <c r="I28" s="924" t="s">
        <v>408</v>
      </c>
      <c r="J28" s="914" t="s">
        <v>247</v>
      </c>
    </row>
    <row r="29" spans="2:10" ht="12.95" customHeight="1">
      <c r="B29" s="901" t="s">
        <v>430</v>
      </c>
      <c r="C29" s="909" t="s">
        <v>15</v>
      </c>
      <c r="D29" s="918" t="s">
        <v>442</v>
      </c>
      <c r="E29" s="926" t="s">
        <v>15</v>
      </c>
      <c r="G29" s="904"/>
      <c r="H29" s="914"/>
      <c r="I29" s="924"/>
      <c r="J29" s="914"/>
    </row>
    <row r="30" spans="2:10" ht="12.95" customHeight="1">
      <c r="B30" s="903"/>
      <c r="C30" s="910"/>
      <c r="D30" s="919"/>
      <c r="E30" s="927"/>
      <c r="G30" s="904" t="s">
        <v>437</v>
      </c>
      <c r="H30" s="912" t="s">
        <v>15</v>
      </c>
      <c r="I30" s="925" t="s">
        <v>184</v>
      </c>
      <c r="J30" s="929" t="s">
        <v>15</v>
      </c>
    </row>
    <row r="31" spans="2:10" ht="12.95" customHeight="1">
      <c r="B31" s="903"/>
      <c r="C31" s="910"/>
      <c r="D31" s="919"/>
      <c r="E31" s="927"/>
      <c r="G31" s="904"/>
      <c r="H31" s="912"/>
      <c r="I31" s="925"/>
      <c r="J31" s="929"/>
    </row>
    <row r="32" spans="2:10" ht="12.95" customHeight="1">
      <c r="B32" s="903"/>
      <c r="C32" s="910"/>
      <c r="D32" s="919"/>
      <c r="E32" s="927"/>
      <c r="G32" s="904"/>
      <c r="H32" s="912"/>
      <c r="I32" s="925"/>
      <c r="J32" s="929"/>
    </row>
    <row r="33" spans="2:10" ht="12.95" customHeight="1">
      <c r="B33" s="902"/>
      <c r="C33" s="911"/>
      <c r="D33" s="920"/>
      <c r="E33" s="928"/>
      <c r="G33" s="904" t="s">
        <v>213</v>
      </c>
      <c r="H33" s="912" t="s">
        <v>15</v>
      </c>
      <c r="I33" s="930" t="s">
        <v>5</v>
      </c>
      <c r="J33" s="929" t="s">
        <v>15</v>
      </c>
    </row>
    <row r="34" spans="2:10" ht="12.95" customHeight="1">
      <c r="B34" s="904" t="s">
        <v>225</v>
      </c>
      <c r="C34" s="912" t="s">
        <v>15</v>
      </c>
      <c r="D34" s="921" t="s">
        <v>444</v>
      </c>
      <c r="E34" s="929" t="s">
        <v>15</v>
      </c>
      <c r="G34" s="904"/>
      <c r="H34" s="912"/>
      <c r="I34" s="930"/>
      <c r="J34" s="929"/>
    </row>
    <row r="35" spans="2:10" ht="12.95" customHeight="1">
      <c r="B35" s="904"/>
      <c r="C35" s="912"/>
      <c r="D35" s="921"/>
      <c r="E35" s="929"/>
      <c r="G35" s="904" t="s">
        <v>439</v>
      </c>
      <c r="H35" s="912" t="s">
        <v>15</v>
      </c>
      <c r="I35" s="921" t="s">
        <v>445</v>
      </c>
      <c r="J35" s="929" t="s">
        <v>15</v>
      </c>
    </row>
    <row r="36" spans="2:10" ht="12.95" customHeight="1">
      <c r="B36" s="904"/>
      <c r="C36" s="912"/>
      <c r="D36" s="921"/>
      <c r="E36" s="929"/>
      <c r="G36" s="904"/>
      <c r="H36" s="912"/>
      <c r="I36" s="921"/>
      <c r="J36" s="929"/>
    </row>
    <row r="37" spans="2:10" ht="12.95" customHeight="1">
      <c r="B37" s="904"/>
      <c r="C37" s="912"/>
      <c r="D37" s="921"/>
      <c r="E37" s="929"/>
      <c r="G37" s="904"/>
      <c r="H37" s="912"/>
      <c r="I37" s="921"/>
      <c r="J37" s="929"/>
    </row>
    <row r="38" spans="2:10" ht="12.95" customHeight="1">
      <c r="B38" s="904"/>
      <c r="C38" s="912"/>
      <c r="D38" s="921"/>
      <c r="E38" s="929"/>
      <c r="G38" s="904"/>
      <c r="H38" s="912"/>
      <c r="I38" s="921"/>
      <c r="J38" s="929"/>
    </row>
    <row r="39" spans="2:10" ht="12.95" customHeight="1">
      <c r="B39" s="904"/>
      <c r="C39" s="912"/>
      <c r="D39" s="921"/>
      <c r="E39" s="929"/>
      <c r="G39" s="904" t="s">
        <v>438</v>
      </c>
      <c r="H39" s="912" t="s">
        <v>15</v>
      </c>
      <c r="I39" s="930" t="s">
        <v>404</v>
      </c>
      <c r="J39" s="929" t="s">
        <v>15</v>
      </c>
    </row>
    <row r="40" spans="2:10" ht="12.95" customHeight="1">
      <c r="B40" s="905"/>
      <c r="C40" s="913"/>
      <c r="D40" s="923"/>
      <c r="E40" s="913"/>
      <c r="G40" s="904"/>
      <c r="H40" s="912"/>
      <c r="I40" s="930"/>
      <c r="J40" s="929"/>
    </row>
    <row r="41" spans="2:10" ht="12.95" customHeight="1">
      <c r="B41" s="904"/>
      <c r="C41" s="914" t="s">
        <v>376</v>
      </c>
      <c r="D41" s="924" t="s">
        <v>99</v>
      </c>
      <c r="E41" s="914" t="s">
        <v>247</v>
      </c>
    </row>
    <row r="42" spans="2:10" ht="12.95" customHeight="1">
      <c r="B42" s="904"/>
      <c r="C42" s="914"/>
      <c r="D42" s="924"/>
      <c r="E42" s="914"/>
    </row>
    <row r="43" spans="2:10" ht="12.95" customHeight="1">
      <c r="B43" s="904" t="s">
        <v>0</v>
      </c>
      <c r="C43" s="912" t="s">
        <v>15</v>
      </c>
      <c r="D43" s="925" t="s">
        <v>431</v>
      </c>
      <c r="E43" s="929" t="s">
        <v>15</v>
      </c>
    </row>
    <row r="44" spans="2:10" ht="12.95" customHeight="1">
      <c r="B44" s="904"/>
      <c r="C44" s="912"/>
      <c r="D44" s="925"/>
      <c r="E44" s="929"/>
    </row>
    <row r="45" spans="2:10" ht="12.95" customHeight="1">
      <c r="B45" s="904"/>
      <c r="C45" s="912"/>
      <c r="D45" s="925"/>
      <c r="E45" s="929"/>
    </row>
    <row r="46" spans="2:10" ht="13.5" customHeight="1"/>
    <row r="47" spans="2:10">
      <c r="B47" s="906" t="s">
        <v>72</v>
      </c>
      <c r="C47" s="906"/>
      <c r="D47" s="906"/>
      <c r="E47" s="906"/>
      <c r="F47" s="906"/>
      <c r="G47" s="906"/>
      <c r="H47" s="906"/>
      <c r="I47" s="906"/>
    </row>
    <row r="48" spans="2:10" ht="35.25" customHeight="1">
      <c r="B48" s="303" t="s">
        <v>328</v>
      </c>
      <c r="C48" s="303"/>
      <c r="D48" s="303"/>
      <c r="E48" s="303"/>
      <c r="F48" s="303"/>
      <c r="G48" s="303"/>
      <c r="H48" s="303"/>
      <c r="I48" s="303"/>
    </row>
  </sheetData>
  <mergeCells count="91">
    <mergeCell ref="D3:I3"/>
    <mergeCell ref="B47:I47"/>
    <mergeCell ref="B48:I48"/>
    <mergeCell ref="B5:B6"/>
    <mergeCell ref="C5:C6"/>
    <mergeCell ref="D5:D6"/>
    <mergeCell ref="E5:E6"/>
    <mergeCell ref="G5:G7"/>
    <mergeCell ref="H5:H7"/>
    <mergeCell ref="I5:I7"/>
    <mergeCell ref="J5:J7"/>
    <mergeCell ref="B7:B10"/>
    <mergeCell ref="C7:C10"/>
    <mergeCell ref="D7:D10"/>
    <mergeCell ref="E7:E10"/>
    <mergeCell ref="G8:G10"/>
    <mergeCell ref="H8:H10"/>
    <mergeCell ref="I8:I10"/>
    <mergeCell ref="J8:J10"/>
    <mergeCell ref="B11:B14"/>
    <mergeCell ref="C11:C14"/>
    <mergeCell ref="D11:D14"/>
    <mergeCell ref="E11:E14"/>
    <mergeCell ref="G12:G13"/>
    <mergeCell ref="H12:H13"/>
    <mergeCell ref="I12:I13"/>
    <mergeCell ref="J12:J13"/>
    <mergeCell ref="G14:G17"/>
    <mergeCell ref="H14:H17"/>
    <mergeCell ref="I14:I17"/>
    <mergeCell ref="J14:J17"/>
    <mergeCell ref="B16:B17"/>
    <mergeCell ref="C16:C17"/>
    <mergeCell ref="D16:D17"/>
    <mergeCell ref="E16:E17"/>
    <mergeCell ref="B18:B21"/>
    <mergeCell ref="C18:C21"/>
    <mergeCell ref="D18:D21"/>
    <mergeCell ref="E18:E21"/>
    <mergeCell ref="G18:G21"/>
    <mergeCell ref="H18:H21"/>
    <mergeCell ref="I18:I21"/>
    <mergeCell ref="J18:J21"/>
    <mergeCell ref="B22:B25"/>
    <mergeCell ref="C22:C25"/>
    <mergeCell ref="D22:D25"/>
    <mergeCell ref="E22:E25"/>
    <mergeCell ref="G22:G26"/>
    <mergeCell ref="H22:H26"/>
    <mergeCell ref="I22:I26"/>
    <mergeCell ref="J22:J26"/>
    <mergeCell ref="B27:B28"/>
    <mergeCell ref="C27:C28"/>
    <mergeCell ref="D27:D28"/>
    <mergeCell ref="E27:E28"/>
    <mergeCell ref="G28:G29"/>
    <mergeCell ref="H28:H29"/>
    <mergeCell ref="I28:I29"/>
    <mergeCell ref="J28:J29"/>
    <mergeCell ref="B29:B33"/>
    <mergeCell ref="C29:C33"/>
    <mergeCell ref="D29:D33"/>
    <mergeCell ref="E29:E33"/>
    <mergeCell ref="G30:G32"/>
    <mergeCell ref="H30:H32"/>
    <mergeCell ref="I30:I32"/>
    <mergeCell ref="J30:J32"/>
    <mergeCell ref="G33:G34"/>
    <mergeCell ref="H33:H34"/>
    <mergeCell ref="I33:I34"/>
    <mergeCell ref="J33:J34"/>
    <mergeCell ref="B34:B39"/>
    <mergeCell ref="C34:C39"/>
    <mergeCell ref="D34:D39"/>
    <mergeCell ref="E34:E39"/>
    <mergeCell ref="G35:G38"/>
    <mergeCell ref="H35:H38"/>
    <mergeCell ref="I35:I38"/>
    <mergeCell ref="J35:J38"/>
    <mergeCell ref="G39:G40"/>
    <mergeCell ref="H39:H40"/>
    <mergeCell ref="I39:I40"/>
    <mergeCell ref="J39:J40"/>
    <mergeCell ref="B41:B42"/>
    <mergeCell ref="C41:C42"/>
    <mergeCell ref="D41:D42"/>
    <mergeCell ref="E41:E42"/>
    <mergeCell ref="B43:B45"/>
    <mergeCell ref="C43:C45"/>
    <mergeCell ref="D43:D45"/>
    <mergeCell ref="E43:E45"/>
  </mergeCells>
  <phoneticPr fontId="7"/>
  <dataValidations count="1">
    <dataValidation type="list" allowBlank="1" showDropDown="0" showInputMessage="1" showErrorMessage="1" prompt="該当する場合「☑」を選択" sqref="C26 J8 C7 H8 E7 C11 E11 E15 C15 E22 C18 E18 C22 E26 C29 E29 C34 E34 E43 C43 J18 H14 J14 H18 J22 H22 J30 H30 H33 J33 J35 H35 H39 J39">
      <formula1>"□,☑"</formula1>
    </dataValidation>
  </dataValidations>
  <pageMargins left="0.7" right="0.7" top="0.75" bottom="0.75" header="0.3" footer="0.3"/>
  <pageSetup paperSize="9" scale="88" fitToWidth="1" fitToHeight="1" orientation="landscape" usePrinterDefaults="1" r:id="rId1"/>
  <drawing r:id="rId2"/>
  <legacyDrawing r:id="rId3"/>
  <mc:AlternateContent>
    <mc:Choice xmlns:x14="http://schemas.microsoft.com/office/spreadsheetml/2009/9/main" Requires="x14">
      <controls>
        <mc:AlternateContent>
          <mc:Choice Requires="x14">
            <control shapeId="41985" r:id="rId4" name="チェック 1">
              <controlPr defaultSize="0" autoFill="0" autoLine="0" autoPict="0">
                <anchor moveWithCells="1">
                  <from xmlns:xdr="http://schemas.openxmlformats.org/drawingml/2006/spreadsheetDrawing">
                    <xdr:col>3</xdr:col>
                    <xdr:colOff>798830</xdr:colOff>
                    <xdr:row>8</xdr:row>
                    <xdr:rowOff>9525</xdr:rowOff>
                  </from>
                  <to xmlns:xdr="http://schemas.openxmlformats.org/drawingml/2006/spreadsheetDrawing">
                    <xdr:col>3</xdr:col>
                    <xdr:colOff>1046480</xdr:colOff>
                    <xdr:row>10</xdr:row>
                    <xdr:rowOff>19050</xdr:rowOff>
                  </to>
                </anchor>
              </controlPr>
            </control>
          </mc:Choice>
        </mc:AlternateContent>
        <mc:AlternateContent>
          <mc:Choice Requires="x14">
            <control shapeId="41987" r:id="rId5" name="チェック 3">
              <controlPr defaultSize="0" autoFill="0" autoLine="0" autoPict="0">
                <anchor moveWithCells="1">
                  <from xmlns:xdr="http://schemas.openxmlformats.org/drawingml/2006/spreadsheetDrawing">
                    <xdr:col>3</xdr:col>
                    <xdr:colOff>791845</xdr:colOff>
                    <xdr:row>11</xdr:row>
                    <xdr:rowOff>133350</xdr:rowOff>
                  </from>
                  <to xmlns:xdr="http://schemas.openxmlformats.org/drawingml/2006/spreadsheetDrawing">
                    <xdr:col>3</xdr:col>
                    <xdr:colOff>1124585</xdr:colOff>
                    <xdr:row>14</xdr:row>
                    <xdr:rowOff>57150</xdr:rowOff>
                  </to>
                </anchor>
              </controlPr>
            </control>
          </mc:Choice>
        </mc:AlternateContent>
        <mc:AlternateContent>
          <mc:Choice Requires="x14">
            <control shapeId="41997" r:id="rId6" name="チェック 13">
              <controlPr defaultSize="0" autoFill="0" autoLine="0" autoPict="0">
                <anchor moveWithCells="1">
                  <from xmlns:xdr="http://schemas.openxmlformats.org/drawingml/2006/spreadsheetDrawing">
                    <xdr:col>3</xdr:col>
                    <xdr:colOff>791845</xdr:colOff>
                    <xdr:row>19</xdr:row>
                    <xdr:rowOff>9525</xdr:rowOff>
                  </from>
                  <to xmlns:xdr="http://schemas.openxmlformats.org/drawingml/2006/spreadsheetDrawing">
                    <xdr:col>3</xdr:col>
                    <xdr:colOff>1036320</xdr:colOff>
                    <xdr:row>21</xdr:row>
                    <xdr:rowOff>28575</xdr:rowOff>
                  </to>
                </anchor>
              </controlPr>
            </control>
          </mc:Choice>
        </mc:AlternateContent>
        <mc:AlternateContent>
          <mc:Choice Requires="x14">
            <control shapeId="41998" r:id="rId7" name="チェック 14">
              <controlPr defaultSize="0" autoFill="0" autoLine="0" autoPict="0">
                <anchor moveWithCells="1">
                  <from xmlns:xdr="http://schemas.openxmlformats.org/drawingml/2006/spreadsheetDrawing">
                    <xdr:col>3</xdr:col>
                    <xdr:colOff>791845</xdr:colOff>
                    <xdr:row>22</xdr:row>
                    <xdr:rowOff>142875</xdr:rowOff>
                  </from>
                  <to xmlns:xdr="http://schemas.openxmlformats.org/drawingml/2006/spreadsheetDrawing">
                    <xdr:col>3</xdr:col>
                    <xdr:colOff>1124585</xdr:colOff>
                    <xdr:row>25</xdr:row>
                    <xdr:rowOff>66675</xdr:rowOff>
                  </to>
                </anchor>
              </controlPr>
            </control>
          </mc:Choice>
        </mc:AlternateContent>
        <mc:AlternateContent>
          <mc:Choice Requires="x14">
            <control shapeId="41999" r:id="rId8" name="チェック 15">
              <controlPr defaultSize="0" autoFill="0" autoLine="0" autoPict="0">
                <anchor moveWithCells="1">
                  <from xmlns:xdr="http://schemas.openxmlformats.org/drawingml/2006/spreadsheetDrawing">
                    <xdr:col>3</xdr:col>
                    <xdr:colOff>798830</xdr:colOff>
                    <xdr:row>31</xdr:row>
                    <xdr:rowOff>9525</xdr:rowOff>
                  </from>
                  <to xmlns:xdr="http://schemas.openxmlformats.org/drawingml/2006/spreadsheetDrawing">
                    <xdr:col>3</xdr:col>
                    <xdr:colOff>1046480</xdr:colOff>
                    <xdr:row>33</xdr:row>
                    <xdr:rowOff>28575</xdr:rowOff>
                  </to>
                </anchor>
              </controlPr>
            </control>
          </mc:Choice>
        </mc:AlternateContent>
        <mc:AlternateContent>
          <mc:Choice Requires="x14">
            <control shapeId="42000" r:id="rId9" name="チェック 16">
              <controlPr defaultSize="0" autoFill="0" autoLine="0" autoPict="0">
                <anchor moveWithCells="1">
                  <from xmlns:xdr="http://schemas.openxmlformats.org/drawingml/2006/spreadsheetDrawing">
                    <xdr:col>3</xdr:col>
                    <xdr:colOff>798830</xdr:colOff>
                    <xdr:row>36</xdr:row>
                    <xdr:rowOff>152400</xdr:rowOff>
                  </from>
                  <to xmlns:xdr="http://schemas.openxmlformats.org/drawingml/2006/spreadsheetDrawing">
                    <xdr:col>3</xdr:col>
                    <xdr:colOff>1135380</xdr:colOff>
                    <xdr:row>39</xdr:row>
                    <xdr:rowOff>66675</xdr:rowOff>
                  </to>
                </anchor>
              </controlPr>
            </control>
          </mc:Choice>
        </mc:AlternateContent>
        <mc:AlternateContent>
          <mc:Choice Requires="x14">
            <control shapeId="42001" r:id="rId10" name="チェック 17">
              <controlPr defaultSize="0" autoFill="0" autoLine="0" autoPict="0">
                <anchor moveWithCells="1">
                  <from xmlns:xdr="http://schemas.openxmlformats.org/drawingml/2006/spreadsheetDrawing">
                    <xdr:col>8</xdr:col>
                    <xdr:colOff>791845</xdr:colOff>
                    <xdr:row>15</xdr:row>
                    <xdr:rowOff>9525</xdr:rowOff>
                  </from>
                  <to xmlns:xdr="http://schemas.openxmlformats.org/drawingml/2006/spreadsheetDrawing">
                    <xdr:col>8</xdr:col>
                    <xdr:colOff>1036320</xdr:colOff>
                    <xdr:row>17</xdr:row>
                    <xdr:rowOff>28575</xdr:rowOff>
                  </to>
                </anchor>
              </controlPr>
            </control>
          </mc:Choice>
        </mc:AlternateContent>
        <mc:AlternateContent>
          <mc:Choice Requires="x14">
            <control shapeId="42002" r:id="rId11" name="チェック 18">
              <controlPr defaultSize="0" autoFill="0" autoLine="0" autoPict="0">
                <anchor moveWithCells="1">
                  <from xmlns:xdr="http://schemas.openxmlformats.org/drawingml/2006/spreadsheetDrawing">
                    <xdr:col>8</xdr:col>
                    <xdr:colOff>791845</xdr:colOff>
                    <xdr:row>18</xdr:row>
                    <xdr:rowOff>142875</xdr:rowOff>
                  </from>
                  <to xmlns:xdr="http://schemas.openxmlformats.org/drawingml/2006/spreadsheetDrawing">
                    <xdr:col>8</xdr:col>
                    <xdr:colOff>1124585</xdr:colOff>
                    <xdr:row>21</xdr:row>
                    <xdr:rowOff>57150</xdr:rowOff>
                  </to>
                </anchor>
              </controlPr>
            </control>
          </mc:Choice>
        </mc:AlternateContent>
        <mc:AlternateContent>
          <mc:Choice Requires="x14">
            <control shapeId="42003" r:id="rId12" name="チェック 19">
              <controlPr defaultSize="0" autoFill="0" autoLine="0" autoPict="0">
                <anchor moveWithCells="1">
                  <from xmlns:xdr="http://schemas.openxmlformats.org/drawingml/2006/spreadsheetDrawing">
                    <xdr:col>8</xdr:col>
                    <xdr:colOff>791845</xdr:colOff>
                    <xdr:row>23</xdr:row>
                    <xdr:rowOff>142875</xdr:rowOff>
                  </from>
                  <to xmlns:xdr="http://schemas.openxmlformats.org/drawingml/2006/spreadsheetDrawing">
                    <xdr:col>8</xdr:col>
                    <xdr:colOff>1124585</xdr:colOff>
                    <xdr:row>26</xdr:row>
                    <xdr:rowOff>57150</xdr:rowOff>
                  </to>
                </anchor>
              </controlPr>
            </control>
          </mc:Choice>
        </mc:AlternateContent>
        <mc:AlternateContent>
          <mc:Choice Requires="x14">
            <control shapeId="42004" r:id="rId13" name="チェック 20">
              <controlPr defaultSize="0" autoFill="0" autoLine="0" autoPict="0">
                <anchor moveWithCells="1">
                  <from xmlns:xdr="http://schemas.openxmlformats.org/drawingml/2006/spreadsheetDrawing">
                    <xdr:col>8</xdr:col>
                    <xdr:colOff>791845</xdr:colOff>
                    <xdr:row>35</xdr:row>
                    <xdr:rowOff>142875</xdr:rowOff>
                  </from>
                  <to xmlns:xdr="http://schemas.openxmlformats.org/drawingml/2006/spreadsheetDrawing">
                    <xdr:col>8</xdr:col>
                    <xdr:colOff>1124585</xdr:colOff>
                    <xdr:row>38</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CCFFCC"/>
  </sheetPr>
  <dimension ref="A1:H49"/>
  <sheetViews>
    <sheetView showGridLines="0" view="pageBreakPreview" zoomScaleSheetLayoutView="100" workbookViewId="0"/>
  </sheetViews>
  <sheetFormatPr defaultColWidth="9" defaultRowHeight="18" customHeight="1"/>
  <cols>
    <col min="1" max="4" width="2.625" style="3" customWidth="1"/>
    <col min="5" max="5" width="5" style="3" customWidth="1"/>
    <col min="6" max="6" width="38.875" style="3" customWidth="1"/>
    <col min="7" max="7" width="23.625" style="3" customWidth="1"/>
    <col min="8" max="8" width="4.625" style="3" customWidth="1"/>
    <col min="9" max="9" width="3.5" style="3" customWidth="1"/>
    <col min="10" max="10" width="9" style="3"/>
    <col min="11" max="11" width="5.75" style="3" customWidth="1"/>
    <col min="12" max="16384" width="9" style="3"/>
  </cols>
  <sheetData>
    <row r="1" spans="1:8" ht="18" customHeight="1">
      <c r="A1" s="5"/>
    </row>
    <row r="3" spans="1:8" ht="18" customHeight="1">
      <c r="A3" s="15" t="s">
        <v>347</v>
      </c>
      <c r="B3" s="15"/>
      <c r="C3" s="15"/>
      <c r="D3" s="15"/>
      <c r="E3" s="15"/>
      <c r="F3" s="15"/>
      <c r="G3" s="15"/>
      <c r="H3" s="15"/>
    </row>
    <row r="5" spans="1:8" ht="24.95" customHeight="1">
      <c r="G5" s="52" t="str">
        <f>参４_申請!E3</f>
        <v>令和　　年　　月　　日</v>
      </c>
      <c r="H5" s="52"/>
    </row>
    <row r="6" spans="1:8" ht="24.95" customHeight="1">
      <c r="G6" s="53" t="s">
        <v>83</v>
      </c>
      <c r="H6" s="53"/>
    </row>
    <row r="7" spans="1:8" ht="9.75" customHeight="1"/>
    <row r="8" spans="1:8" ht="18" customHeight="1">
      <c r="A8" s="29" t="s">
        <v>411</v>
      </c>
      <c r="B8" s="29"/>
    </row>
    <row r="9" spans="1:8" ht="15.2" customHeight="1">
      <c r="A9" s="29"/>
      <c r="B9" s="29"/>
    </row>
    <row r="10" spans="1:8" ht="18" customHeight="1">
      <c r="A10" s="3" t="s">
        <v>412</v>
      </c>
    </row>
    <row r="11" spans="1:8" ht="30.6" customHeight="1">
      <c r="B11" s="32" t="s">
        <v>458</v>
      </c>
      <c r="C11" s="32"/>
      <c r="D11" s="32"/>
      <c r="E11" s="32"/>
      <c r="F11" s="32"/>
      <c r="G11" s="32"/>
      <c r="H11" s="32"/>
    </row>
    <row r="12" spans="1:8" ht="15.2" customHeight="1">
      <c r="B12" s="33"/>
      <c r="C12" s="33"/>
      <c r="D12" s="33"/>
      <c r="E12" s="33"/>
      <c r="F12" s="33"/>
      <c r="G12" s="33"/>
      <c r="H12" s="33"/>
    </row>
    <row r="13" spans="1:8" ht="18" customHeight="1">
      <c r="A13" s="3" t="s">
        <v>332</v>
      </c>
    </row>
    <row r="14" spans="1:8" ht="30.6" customHeight="1">
      <c r="B14" s="32" t="s">
        <v>64</v>
      </c>
      <c r="C14" s="32"/>
      <c r="D14" s="32"/>
      <c r="E14" s="32"/>
      <c r="F14" s="32"/>
      <c r="G14" s="32"/>
      <c r="H14" s="32"/>
    </row>
    <row r="15" spans="1:8" ht="15.2" customHeight="1">
      <c r="B15" s="34"/>
      <c r="C15" s="36"/>
      <c r="D15" s="34"/>
      <c r="E15" s="34"/>
      <c r="F15" s="34"/>
      <c r="G15" s="34"/>
      <c r="H15" s="34"/>
    </row>
    <row r="16" spans="1:8" ht="18" customHeight="1">
      <c r="A16" s="29" t="s">
        <v>259</v>
      </c>
      <c r="B16" s="29"/>
    </row>
    <row r="17" spans="1:8" ht="18" customHeight="1">
      <c r="A17" s="3" t="s">
        <v>243</v>
      </c>
    </row>
    <row r="18" spans="1:8" ht="18" customHeight="1">
      <c r="A18" s="3" t="s">
        <v>413</v>
      </c>
    </row>
    <row r="19" spans="1:8" ht="18" customHeight="1">
      <c r="C19" s="37" t="s">
        <v>208</v>
      </c>
      <c r="D19" s="44"/>
      <c r="E19" s="44"/>
      <c r="F19" s="44"/>
      <c r="G19" s="44"/>
      <c r="H19" s="54"/>
    </row>
    <row r="20" spans="1:8" ht="36" customHeight="1">
      <c r="C20" s="38"/>
      <c r="D20" s="45"/>
      <c r="E20" s="49"/>
      <c r="F20" s="51" t="s">
        <v>171</v>
      </c>
      <c r="G20" s="51"/>
      <c r="H20" s="51"/>
    </row>
    <row r="21" spans="1:8" ht="40.5" customHeight="1">
      <c r="C21" s="39"/>
      <c r="D21" s="46"/>
      <c r="E21" s="49"/>
      <c r="F21" s="51"/>
      <c r="G21" s="51"/>
      <c r="H21" s="51"/>
    </row>
    <row r="22" spans="1:8" ht="18" customHeight="1">
      <c r="C22" s="39"/>
      <c r="D22" s="46"/>
      <c r="E22" s="49"/>
      <c r="F22" s="51" t="s">
        <v>414</v>
      </c>
      <c r="G22" s="51"/>
      <c r="H22" s="51"/>
    </row>
    <row r="23" spans="1:8" ht="27.75" customHeight="1">
      <c r="C23" s="40"/>
      <c r="D23" s="47"/>
      <c r="E23" s="49"/>
      <c r="F23" s="51"/>
      <c r="G23" s="51"/>
      <c r="H23" s="51"/>
    </row>
    <row r="24" spans="1:8" s="28" customFormat="1" ht="24.95" customHeight="1">
      <c r="C24" s="41" t="s">
        <v>37</v>
      </c>
      <c r="D24" s="48"/>
      <c r="E24" s="50" t="s">
        <v>36</v>
      </c>
      <c r="F24" s="50"/>
      <c r="G24" s="50"/>
      <c r="H24" s="50"/>
    </row>
    <row r="25" spans="1:8" s="28" customFormat="1" ht="24.95" customHeight="1">
      <c r="C25" s="41"/>
      <c r="D25" s="48"/>
      <c r="E25" s="50" t="s">
        <v>416</v>
      </c>
      <c r="F25" s="50"/>
      <c r="G25" s="50"/>
      <c r="H25" s="50"/>
    </row>
    <row r="26" spans="1:8" s="28" customFormat="1" ht="24.95" customHeight="1">
      <c r="C26" s="41"/>
      <c r="D26" s="48"/>
      <c r="E26" s="50" t="s">
        <v>417</v>
      </c>
      <c r="F26" s="50"/>
      <c r="G26" s="50"/>
      <c r="H26" s="50"/>
    </row>
    <row r="27" spans="1:8" ht="15.2" customHeight="1">
      <c r="C27" s="15"/>
      <c r="D27" s="15"/>
    </row>
    <row r="28" spans="1:8" ht="18" customHeight="1">
      <c r="A28" s="3" t="s">
        <v>418</v>
      </c>
    </row>
    <row r="29" spans="1:8" ht="18" customHeight="1">
      <c r="C29" s="32" t="s">
        <v>233</v>
      </c>
      <c r="D29" s="32"/>
      <c r="E29" s="32"/>
      <c r="F29" s="32"/>
      <c r="G29" s="32"/>
      <c r="H29" s="32"/>
    </row>
    <row r="30" spans="1:8" ht="18" customHeight="1">
      <c r="C30" s="32"/>
      <c r="D30" s="32"/>
      <c r="E30" s="32"/>
      <c r="F30" s="32"/>
      <c r="G30" s="32"/>
      <c r="H30" s="32"/>
    </row>
    <row r="31" spans="1:8" ht="18" customHeight="1">
      <c r="C31" s="42"/>
      <c r="D31" s="42"/>
      <c r="E31" s="42"/>
      <c r="F31" s="42"/>
      <c r="G31" s="42"/>
      <c r="H31" s="42"/>
    </row>
    <row r="32" spans="1:8" ht="18" customHeight="1">
      <c r="A32" s="3" t="s">
        <v>419</v>
      </c>
    </row>
    <row r="33" spans="1:8" ht="18" customHeight="1">
      <c r="A33" s="3" t="s">
        <v>336</v>
      </c>
    </row>
    <row r="34" spans="1:8" ht="18" customHeight="1">
      <c r="A34" s="3" t="s">
        <v>420</v>
      </c>
    </row>
    <row r="35" spans="1:8" ht="14.25" customHeight="1">
      <c r="C35" s="32" t="s">
        <v>432</v>
      </c>
      <c r="D35" s="32"/>
      <c r="E35" s="32"/>
      <c r="F35" s="32"/>
      <c r="G35" s="32"/>
      <c r="H35" s="32"/>
    </row>
    <row r="37" spans="1:8" ht="18" customHeight="1">
      <c r="A37" s="3" t="s">
        <v>421</v>
      </c>
    </row>
    <row r="38" spans="1:8" ht="14.25" customHeight="1">
      <c r="C38" s="43" t="s">
        <v>150</v>
      </c>
      <c r="D38" s="43"/>
      <c r="E38" s="43"/>
      <c r="F38" s="43"/>
      <c r="G38" s="43"/>
      <c r="H38" s="43"/>
    </row>
    <row r="39" spans="1:8" ht="14.25">
      <c r="C39" s="43"/>
      <c r="D39" s="43"/>
      <c r="E39" s="43"/>
      <c r="F39" s="43"/>
      <c r="G39" s="43"/>
      <c r="H39" s="43"/>
    </row>
    <row r="40" spans="1:8" ht="14.25">
      <c r="C40" s="43"/>
      <c r="D40" s="43"/>
      <c r="E40" s="43"/>
      <c r="F40" s="43"/>
      <c r="G40" s="43"/>
      <c r="H40" s="43"/>
    </row>
    <row r="41" spans="1:8" ht="15.2" customHeight="1">
      <c r="C41" s="10"/>
      <c r="D41" s="10"/>
      <c r="E41" s="10"/>
      <c r="F41" s="10"/>
      <c r="G41" s="10"/>
      <c r="H41" s="10"/>
    </row>
    <row r="42" spans="1:8" ht="18" customHeight="1">
      <c r="A42" s="29" t="s">
        <v>226</v>
      </c>
      <c r="B42" s="29"/>
    </row>
    <row r="43" spans="1:8" ht="14.25">
      <c r="C43" s="32" t="s">
        <v>96</v>
      </c>
      <c r="D43" s="32"/>
      <c r="E43" s="32"/>
      <c r="F43" s="32"/>
      <c r="G43" s="32"/>
      <c r="H43" s="32"/>
    </row>
    <row r="44" spans="1:8" ht="16.149999999999999" customHeight="1"/>
    <row r="45" spans="1:8" ht="18" customHeight="1">
      <c r="A45" s="29" t="s">
        <v>264</v>
      </c>
      <c r="B45" s="29"/>
    </row>
    <row r="46" spans="1:8" ht="14.25">
      <c r="C46" s="32" t="s">
        <v>457</v>
      </c>
      <c r="D46" s="32"/>
      <c r="E46" s="32"/>
      <c r="F46" s="32"/>
      <c r="G46" s="32"/>
      <c r="H46" s="32"/>
    </row>
    <row r="47" spans="1:8" ht="14.25">
      <c r="C47" s="32"/>
      <c r="D47" s="32"/>
      <c r="E47" s="32"/>
      <c r="F47" s="32"/>
      <c r="G47" s="32"/>
      <c r="H47" s="32"/>
    </row>
    <row r="48" spans="1:8" ht="18.600000000000001" customHeight="1">
      <c r="A48" s="30" t="s">
        <v>54</v>
      </c>
      <c r="B48" s="31"/>
      <c r="C48" s="31"/>
      <c r="D48" s="31"/>
      <c r="E48" s="31"/>
      <c r="F48" s="31"/>
      <c r="G48" s="31"/>
      <c r="H48" s="31"/>
    </row>
    <row r="49" spans="1:8" ht="51.6" customHeight="1">
      <c r="A49" s="31" t="s">
        <v>423</v>
      </c>
      <c r="B49" s="35"/>
      <c r="C49" s="35"/>
      <c r="D49" s="35"/>
      <c r="E49" s="35"/>
      <c r="F49" s="35"/>
      <c r="G49" s="35"/>
      <c r="H49" s="35"/>
    </row>
  </sheetData>
  <mergeCells count="23">
    <mergeCell ref="A3:H3"/>
    <mergeCell ref="G5:H5"/>
    <mergeCell ref="G6:H6"/>
    <mergeCell ref="B11:H11"/>
    <mergeCell ref="B14:H14"/>
    <mergeCell ref="C19:H19"/>
    <mergeCell ref="C24:D24"/>
    <mergeCell ref="E24:H24"/>
    <mergeCell ref="C25:D25"/>
    <mergeCell ref="E25:H25"/>
    <mergeCell ref="C26:D26"/>
    <mergeCell ref="E26:H26"/>
    <mergeCell ref="C35:H35"/>
    <mergeCell ref="C43:H43"/>
    <mergeCell ref="C46:H46"/>
    <mergeCell ref="A49:H49"/>
    <mergeCell ref="C20:D23"/>
    <mergeCell ref="E20:E21"/>
    <mergeCell ref="F20:H21"/>
    <mergeCell ref="E22:E23"/>
    <mergeCell ref="F22:H23"/>
    <mergeCell ref="C29:H30"/>
    <mergeCell ref="C38:H40"/>
  </mergeCells>
  <phoneticPr fontId="7"/>
  <dataValidations count="1">
    <dataValidation type="list" allowBlank="1" showDropDown="0" showInputMessage="1" showErrorMessage="1" prompt="実施するものに「○」を記載" sqref="C24:D26 C20:E23">
      <formula1>"　,〇,"</formula1>
    </dataValidation>
  </dataValidations>
  <printOptions horizontalCentered="1"/>
  <pageMargins left="0.59055118110236227" right="0.39370078740157483" top="0.59055118110236227" bottom="0.19685039370078741" header="0.31496062992125984" footer="0.31496062992125984"/>
  <pageSetup paperSize="9" scale="84"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tabColor rgb="FFCCFFCC"/>
  </sheetPr>
  <dimension ref="A1:AN107"/>
  <sheetViews>
    <sheetView showGridLines="0" view="pageBreakPreview" zoomScaleNormal="64" zoomScaleSheetLayoutView="100" workbookViewId="0"/>
  </sheetViews>
  <sheetFormatPr defaultColWidth="4.125" defaultRowHeight="18" customHeight="1"/>
  <cols>
    <col min="1" max="1" width="1.875" style="55" customWidth="1"/>
    <col min="2" max="2" width="4.625" style="55" customWidth="1"/>
    <col min="3" max="3" width="7.625" style="55" customWidth="1"/>
    <col min="4" max="4" width="4.875" style="55" customWidth="1"/>
    <col min="5" max="5" width="2.875" style="55" customWidth="1"/>
    <col min="6" max="7" width="5" style="55" customWidth="1"/>
    <col min="8" max="8" width="2.875" style="55" customWidth="1"/>
    <col min="9" max="10" width="5" style="55" customWidth="1"/>
    <col min="11" max="11" width="7.375" style="55" customWidth="1"/>
    <col min="12" max="12" width="5" style="55" customWidth="1"/>
    <col min="13" max="13" width="2.875" style="55" customWidth="1"/>
    <col min="14" max="15" width="5" style="55" customWidth="1"/>
    <col min="16" max="16" width="2.875" style="55" customWidth="1"/>
    <col min="17" max="17" width="5" style="55" customWidth="1"/>
    <col min="18" max="18" width="7.375" style="55" customWidth="1"/>
    <col min="19" max="19" width="12.25" style="55" customWidth="1"/>
    <col min="20" max="20" width="2.625" style="55" customWidth="1"/>
    <col min="21" max="21" width="5.875" style="55" customWidth="1"/>
    <col min="22" max="127" width="4.625" style="55" customWidth="1"/>
    <col min="128" max="260" width="8.625" style="55" customWidth="1"/>
    <col min="261" max="16384" width="4.125" style="55"/>
  </cols>
  <sheetData>
    <row r="1" spans="1:21" ht="18" customHeight="1">
      <c r="A1" s="62"/>
      <c r="B1" s="62"/>
      <c r="C1" s="62"/>
      <c r="D1" s="62"/>
      <c r="E1" s="62"/>
      <c r="F1" s="62"/>
      <c r="G1" s="62"/>
      <c r="H1" s="62"/>
      <c r="I1" s="62"/>
      <c r="J1" s="62"/>
      <c r="K1" s="62"/>
      <c r="L1" s="62"/>
      <c r="M1" s="62"/>
      <c r="N1" s="62"/>
      <c r="O1" s="62"/>
      <c r="P1" s="62"/>
      <c r="Q1" s="62"/>
      <c r="R1" s="62"/>
      <c r="S1" s="62"/>
      <c r="T1" s="62"/>
    </row>
    <row r="2" spans="1:21" s="56" customFormat="1" ht="24" customHeight="1">
      <c r="A2" s="5"/>
      <c r="B2" s="64"/>
      <c r="C2" s="64"/>
      <c r="D2" s="99"/>
      <c r="E2" s="99"/>
      <c r="F2" s="64"/>
      <c r="G2" s="64"/>
      <c r="H2" s="64"/>
      <c r="I2" s="64"/>
      <c r="J2" s="64"/>
      <c r="K2" s="64"/>
      <c r="L2" s="64"/>
      <c r="M2" s="64"/>
      <c r="N2" s="64"/>
      <c r="O2" s="64"/>
      <c r="P2" s="64"/>
      <c r="Q2" s="64"/>
      <c r="R2" s="249" t="s">
        <v>425</v>
      </c>
      <c r="S2" s="263"/>
      <c r="T2" s="64"/>
    </row>
    <row r="3" spans="1:21" s="56" customFormat="1" ht="42.75" customHeight="1">
      <c r="A3" s="63"/>
      <c r="B3" s="64"/>
      <c r="C3" s="64"/>
      <c r="D3" s="99"/>
      <c r="E3" s="99"/>
      <c r="F3" s="156"/>
      <c r="G3" s="64"/>
      <c r="H3" s="64"/>
      <c r="I3" s="64"/>
      <c r="J3" s="64"/>
      <c r="K3" s="64"/>
      <c r="L3" s="64"/>
      <c r="M3" s="64"/>
      <c r="N3" s="64"/>
      <c r="O3" s="64"/>
      <c r="P3" s="64"/>
      <c r="Q3" s="64"/>
      <c r="R3" s="64"/>
      <c r="S3" s="64"/>
      <c r="T3" s="64"/>
    </row>
    <row r="4" spans="1:21" s="56" customFormat="1" ht="76.5" customHeight="1">
      <c r="A4" s="64"/>
      <c r="B4" s="71" t="s">
        <v>369</v>
      </c>
      <c r="C4" s="97"/>
      <c r="D4" s="97"/>
      <c r="E4" s="97"/>
      <c r="F4" s="97"/>
      <c r="G4" s="97"/>
      <c r="H4" s="97"/>
      <c r="I4" s="97"/>
      <c r="J4" s="97"/>
      <c r="K4" s="97"/>
      <c r="L4" s="97"/>
      <c r="M4" s="97"/>
      <c r="N4" s="97"/>
      <c r="O4" s="97"/>
      <c r="P4" s="97"/>
      <c r="Q4" s="97"/>
      <c r="R4" s="97"/>
      <c r="S4" s="97"/>
      <c r="T4" s="64"/>
    </row>
    <row r="5" spans="1:21" s="56" customFormat="1" ht="21.75" customHeight="1">
      <c r="A5" s="64"/>
      <c r="B5" s="14"/>
      <c r="C5" s="14"/>
      <c r="D5" s="14"/>
      <c r="E5" s="14"/>
      <c r="F5" s="14"/>
      <c r="G5" s="9"/>
      <c r="H5" s="9"/>
      <c r="I5" s="9"/>
      <c r="J5" s="9"/>
      <c r="K5" s="9"/>
      <c r="L5" s="9"/>
      <c r="M5" s="9"/>
      <c r="N5" s="9"/>
      <c r="O5" s="9"/>
      <c r="P5" s="9"/>
      <c r="Q5" s="9"/>
      <c r="R5" s="9"/>
      <c r="S5" s="9"/>
      <c r="T5" s="64"/>
    </row>
    <row r="6" spans="1:21" s="56" customFormat="1" ht="21.75" customHeight="1">
      <c r="A6" s="64"/>
      <c r="B6" s="64"/>
      <c r="C6" s="64"/>
      <c r="D6" s="120" t="s">
        <v>163</v>
      </c>
      <c r="E6" s="120"/>
      <c r="F6" s="120"/>
      <c r="G6" s="177"/>
      <c r="H6" s="177"/>
      <c r="I6" s="177"/>
      <c r="J6" s="177"/>
      <c r="K6" s="177"/>
      <c r="L6" s="177"/>
      <c r="M6" s="177"/>
      <c r="N6" s="177"/>
      <c r="O6" s="177"/>
      <c r="P6" s="177"/>
      <c r="Q6" s="237"/>
      <c r="R6" s="64"/>
      <c r="S6" s="64"/>
      <c r="T6" s="64"/>
    </row>
    <row r="7" spans="1:21" s="56" customFormat="1" ht="30.75" customHeight="1">
      <c r="A7" s="64"/>
      <c r="B7" s="64"/>
      <c r="C7" s="64"/>
      <c r="D7" s="121" t="s">
        <v>67</v>
      </c>
      <c r="E7" s="121"/>
      <c r="F7" s="121"/>
      <c r="G7" s="178"/>
      <c r="H7" s="178"/>
      <c r="I7" s="178"/>
      <c r="J7" s="178"/>
      <c r="K7" s="178"/>
      <c r="L7" s="178"/>
      <c r="M7" s="178"/>
      <c r="N7" s="178"/>
      <c r="O7" s="178"/>
      <c r="P7" s="178"/>
      <c r="Q7" s="238"/>
      <c r="R7" s="64"/>
      <c r="S7" s="64"/>
      <c r="T7" s="64"/>
      <c r="U7" s="59"/>
    </row>
    <row r="8" spans="1:21" s="56" customFormat="1" ht="3" customHeight="1">
      <c r="A8" s="64"/>
      <c r="B8" s="64"/>
      <c r="C8" s="64"/>
      <c r="D8" s="122"/>
      <c r="E8" s="122"/>
      <c r="F8" s="122"/>
      <c r="G8" s="126"/>
      <c r="H8" s="126"/>
      <c r="I8" s="189"/>
      <c r="J8" s="189"/>
      <c r="K8" s="189"/>
      <c r="L8" s="189"/>
      <c r="M8" s="189"/>
      <c r="N8" s="189"/>
      <c r="O8" s="189"/>
      <c r="P8" s="189"/>
      <c r="Q8" s="189"/>
      <c r="R8" s="64"/>
      <c r="S8" s="64"/>
      <c r="T8" s="64"/>
    </row>
    <row r="9" spans="1:21" s="56" customFormat="1" ht="19.5" customHeight="1">
      <c r="A9" s="64"/>
      <c r="B9" s="64"/>
      <c r="C9" s="64"/>
      <c r="D9" s="120" t="s">
        <v>163</v>
      </c>
      <c r="E9" s="120"/>
      <c r="F9" s="120"/>
      <c r="G9" s="179"/>
      <c r="H9" s="179"/>
      <c r="I9" s="179"/>
      <c r="J9" s="179"/>
      <c r="K9" s="179"/>
      <c r="L9" s="179"/>
      <c r="M9" s="179"/>
      <c r="N9" s="179"/>
      <c r="O9" s="179"/>
      <c r="P9" s="179"/>
      <c r="Q9" s="239"/>
      <c r="R9" s="64"/>
      <c r="S9" s="64"/>
      <c r="T9" s="64"/>
    </row>
    <row r="10" spans="1:21" s="56" customFormat="1" ht="30.75" customHeight="1">
      <c r="A10" s="64"/>
      <c r="B10" s="64"/>
      <c r="C10" s="64"/>
      <c r="D10" s="121" t="s">
        <v>70</v>
      </c>
      <c r="E10" s="121"/>
      <c r="F10" s="121"/>
      <c r="G10" s="178"/>
      <c r="H10" s="178"/>
      <c r="I10" s="178"/>
      <c r="J10" s="178"/>
      <c r="K10" s="178"/>
      <c r="L10" s="178"/>
      <c r="M10" s="178"/>
      <c r="N10" s="178"/>
      <c r="O10" s="220"/>
      <c r="P10" s="220"/>
      <c r="Q10" s="240"/>
      <c r="R10" s="64"/>
      <c r="S10" s="64"/>
      <c r="T10" s="64"/>
      <c r="U10" s="59"/>
    </row>
    <row r="11" spans="1:21" s="56" customFormat="1" ht="3" customHeight="1">
      <c r="A11" s="64"/>
      <c r="B11" s="64"/>
      <c r="C11" s="64"/>
      <c r="D11" s="122"/>
      <c r="E11" s="122"/>
      <c r="F11" s="122"/>
      <c r="G11" s="180"/>
      <c r="H11" s="157"/>
      <c r="I11" s="64"/>
      <c r="J11" s="180"/>
      <c r="K11" s="180"/>
      <c r="L11" s="180"/>
      <c r="M11" s="180"/>
      <c r="N11" s="180"/>
      <c r="O11" s="180"/>
      <c r="P11" s="180"/>
      <c r="Q11" s="180"/>
      <c r="R11" s="64"/>
      <c r="S11" s="64"/>
      <c r="T11" s="64"/>
    </row>
    <row r="12" spans="1:21" s="56" customFormat="1" ht="21.75" customHeight="1">
      <c r="A12" s="64"/>
      <c r="B12" s="64"/>
      <c r="C12" s="64"/>
      <c r="D12" s="120" t="s">
        <v>163</v>
      </c>
      <c r="E12" s="120"/>
      <c r="F12" s="120"/>
      <c r="G12" s="179"/>
      <c r="H12" s="179"/>
      <c r="I12" s="179"/>
      <c r="J12" s="179"/>
      <c r="K12" s="179"/>
      <c r="L12" s="179"/>
      <c r="M12" s="179"/>
      <c r="N12" s="179"/>
      <c r="O12" s="179"/>
      <c r="P12" s="179"/>
      <c r="Q12" s="239"/>
      <c r="R12" s="64"/>
      <c r="S12" s="64"/>
      <c r="T12" s="64"/>
    </row>
    <row r="13" spans="1:21" s="56" customFormat="1" ht="30.75" customHeight="1">
      <c r="A13" s="64"/>
      <c r="B13" s="64"/>
      <c r="C13" s="64"/>
      <c r="D13" s="121" t="s">
        <v>44</v>
      </c>
      <c r="E13" s="121"/>
      <c r="F13" s="121"/>
      <c r="G13" s="178"/>
      <c r="H13" s="178"/>
      <c r="I13" s="178"/>
      <c r="J13" s="178"/>
      <c r="K13" s="178"/>
      <c r="L13" s="178"/>
      <c r="M13" s="178"/>
      <c r="N13" s="178"/>
      <c r="O13" s="178"/>
      <c r="P13" s="178"/>
      <c r="Q13" s="238"/>
      <c r="R13" s="64"/>
      <c r="S13" s="64"/>
      <c r="T13" s="64"/>
    </row>
    <row r="14" spans="1:21" s="56" customFormat="1" ht="20.25" customHeight="1">
      <c r="A14" s="64"/>
      <c r="B14" s="64"/>
      <c r="C14" s="64"/>
      <c r="D14" s="64"/>
      <c r="E14" s="64"/>
      <c r="F14" s="98"/>
      <c r="G14" s="64"/>
      <c r="H14" s="64"/>
      <c r="I14" s="64"/>
      <c r="J14" s="64"/>
      <c r="K14" s="64"/>
      <c r="L14" s="64"/>
      <c r="M14" s="64"/>
      <c r="N14" s="64"/>
      <c r="O14" s="64"/>
      <c r="P14" s="64"/>
      <c r="Q14" s="64"/>
      <c r="R14" s="64"/>
      <c r="S14" s="64"/>
      <c r="T14" s="64"/>
    </row>
    <row r="15" spans="1:21" s="56" customFormat="1" ht="21.75" customHeight="1">
      <c r="A15" s="64"/>
      <c r="B15" s="64"/>
      <c r="C15" s="98"/>
      <c r="D15" s="98"/>
      <c r="E15" s="98"/>
      <c r="F15" s="98"/>
      <c r="G15" s="64"/>
      <c r="H15" s="64"/>
      <c r="I15" s="64"/>
      <c r="J15" s="64"/>
      <c r="K15" s="64"/>
      <c r="L15" s="64"/>
      <c r="M15" s="64"/>
      <c r="N15" s="64"/>
      <c r="O15" s="64"/>
      <c r="P15" s="64"/>
      <c r="Q15" s="64"/>
      <c r="R15" s="64"/>
      <c r="S15" s="64"/>
      <c r="T15" s="64"/>
    </row>
    <row r="16" spans="1:21" s="56" customFormat="1" ht="21.75" customHeight="1">
      <c r="A16" s="64"/>
      <c r="B16" s="64"/>
      <c r="C16" s="64"/>
      <c r="D16" s="123" t="s">
        <v>79</v>
      </c>
      <c r="E16" s="142" t="s">
        <v>87</v>
      </c>
      <c r="F16" s="142"/>
      <c r="G16" s="142"/>
      <c r="H16" s="142"/>
      <c r="I16" s="142"/>
      <c r="J16" s="142"/>
      <c r="K16" s="142"/>
      <c r="L16" s="142"/>
      <c r="M16" s="142"/>
      <c r="N16" s="142"/>
      <c r="O16" s="142"/>
      <c r="P16" s="142"/>
      <c r="Q16" s="142"/>
      <c r="R16" s="142"/>
      <c r="S16" s="126"/>
      <c r="T16" s="64"/>
    </row>
    <row r="17" spans="1:40" s="56" customFormat="1" ht="16.5" customHeight="1">
      <c r="A17" s="64"/>
      <c r="B17" s="72"/>
      <c r="C17" s="99"/>
      <c r="D17" s="124"/>
      <c r="E17" s="124"/>
      <c r="F17" s="124"/>
      <c r="G17" s="9"/>
      <c r="H17" s="9"/>
      <c r="I17" s="9"/>
      <c r="J17" s="9"/>
      <c r="K17" s="9"/>
      <c r="L17" s="9"/>
      <c r="M17" s="9"/>
      <c r="N17" s="9"/>
      <c r="O17" s="9"/>
      <c r="P17" s="9"/>
      <c r="Q17" s="9"/>
      <c r="R17" s="9"/>
      <c r="S17" s="9"/>
      <c r="T17" s="64"/>
    </row>
    <row r="18" spans="1:40" s="56" customFormat="1" ht="21.75" customHeight="1">
      <c r="A18" s="64"/>
      <c r="B18" s="64"/>
      <c r="C18" s="64"/>
      <c r="D18" s="9" t="s">
        <v>49</v>
      </c>
      <c r="E18" s="9"/>
      <c r="F18" s="157"/>
      <c r="G18" s="124"/>
      <c r="H18" s="124"/>
      <c r="I18" s="124"/>
      <c r="J18" s="9"/>
      <c r="K18" s="9"/>
      <c r="L18" s="9"/>
      <c r="M18" s="9"/>
      <c r="N18" s="9"/>
      <c r="O18" s="9"/>
      <c r="P18" s="9"/>
      <c r="Q18" s="9"/>
      <c r="R18" s="9"/>
      <c r="S18" s="9"/>
      <c r="T18" s="64"/>
    </row>
    <row r="19" spans="1:40" s="56" customFormat="1" ht="21.75" customHeight="1">
      <c r="A19" s="64"/>
      <c r="B19" s="64"/>
      <c r="C19" s="64"/>
      <c r="D19" s="49" t="str">
        <f>参４_申請!B16</f>
        <v>□</v>
      </c>
      <c r="E19" s="143" t="s">
        <v>14</v>
      </c>
      <c r="F19" s="158"/>
      <c r="G19" s="158"/>
      <c r="H19" s="158"/>
      <c r="I19" s="158"/>
      <c r="J19" s="158"/>
      <c r="K19" s="158"/>
      <c r="L19" s="158"/>
      <c r="M19" s="158"/>
      <c r="N19" s="158"/>
      <c r="O19" s="158"/>
      <c r="P19" s="158"/>
      <c r="Q19" s="241"/>
      <c r="R19" s="250" t="s">
        <v>45</v>
      </c>
      <c r="S19" s="64"/>
      <c r="T19" s="64"/>
    </row>
    <row r="20" spans="1:40" s="56" customFormat="1" ht="21.75" customHeight="1">
      <c r="A20" s="64"/>
      <c r="B20" s="64"/>
      <c r="C20" s="64"/>
      <c r="D20" s="49" t="str">
        <f>参４_申請!B17</f>
        <v>☑</v>
      </c>
      <c r="E20" s="143" t="s">
        <v>25</v>
      </c>
      <c r="F20" s="158"/>
      <c r="G20" s="158"/>
      <c r="H20" s="158"/>
      <c r="I20" s="158"/>
      <c r="J20" s="158"/>
      <c r="K20" s="158"/>
      <c r="L20" s="158"/>
      <c r="M20" s="158"/>
      <c r="N20" s="158"/>
      <c r="O20" s="158"/>
      <c r="P20" s="158"/>
      <c r="Q20" s="241"/>
      <c r="R20" s="250" t="s">
        <v>318</v>
      </c>
      <c r="S20" s="64"/>
      <c r="T20" s="64"/>
    </row>
    <row r="21" spans="1:40" s="56" customFormat="1" ht="21.75" customHeight="1">
      <c r="A21" s="64"/>
      <c r="B21" s="64"/>
      <c r="C21" s="64"/>
      <c r="D21" s="49" t="str">
        <f>参４_申請!B18</f>
        <v>□</v>
      </c>
      <c r="E21" s="143" t="s">
        <v>91</v>
      </c>
      <c r="F21" s="158"/>
      <c r="G21" s="158"/>
      <c r="H21" s="158"/>
      <c r="I21" s="158"/>
      <c r="J21" s="158"/>
      <c r="K21" s="158"/>
      <c r="L21" s="158"/>
      <c r="M21" s="158"/>
      <c r="N21" s="158"/>
      <c r="O21" s="158"/>
      <c r="P21" s="158"/>
      <c r="Q21" s="241"/>
      <c r="R21" s="250" t="s">
        <v>51</v>
      </c>
      <c r="S21" s="64"/>
      <c r="T21" s="64"/>
    </row>
    <row r="22" spans="1:40" s="56" customFormat="1" ht="21.75" customHeight="1">
      <c r="A22" s="64"/>
      <c r="B22" s="64"/>
      <c r="C22" s="64"/>
      <c r="D22" s="49" t="s">
        <v>15</v>
      </c>
      <c r="E22" s="144" t="s">
        <v>92</v>
      </c>
      <c r="F22" s="159"/>
      <c r="G22" s="159"/>
      <c r="H22" s="159"/>
      <c r="I22" s="159"/>
      <c r="J22" s="159"/>
      <c r="K22" s="159"/>
      <c r="L22" s="159"/>
      <c r="M22" s="159"/>
      <c r="N22" s="159"/>
      <c r="O22" s="159"/>
      <c r="P22" s="159"/>
      <c r="Q22" s="242"/>
      <c r="R22" s="250" t="s">
        <v>51</v>
      </c>
      <c r="S22" s="64"/>
      <c r="T22" s="64"/>
    </row>
    <row r="23" spans="1:40" s="56" customFormat="1" ht="28.5" customHeight="1">
      <c r="A23" s="64"/>
      <c r="B23" s="64"/>
      <c r="C23" s="64"/>
      <c r="D23" s="72"/>
      <c r="E23" s="72"/>
      <c r="F23" s="126"/>
      <c r="G23" s="126"/>
      <c r="H23" s="126"/>
      <c r="I23" s="126"/>
      <c r="J23" s="190"/>
      <c r="K23" s="9"/>
      <c r="L23" s="9"/>
      <c r="M23" s="9"/>
      <c r="N23" s="9"/>
      <c r="O23" s="9"/>
      <c r="P23" s="9"/>
      <c r="Q23" s="9"/>
      <c r="R23" s="9"/>
      <c r="S23" s="9"/>
      <c r="T23" s="64"/>
    </row>
    <row r="24" spans="1:40" s="56" customFormat="1" ht="48.75" customHeight="1">
      <c r="C24" s="100"/>
      <c r="D24" s="125"/>
      <c r="E24" s="125"/>
      <c r="F24" s="160"/>
      <c r="G24" s="160"/>
      <c r="H24" s="160"/>
      <c r="I24" s="160"/>
      <c r="J24" s="160"/>
      <c r="K24" s="197"/>
      <c r="L24" s="197"/>
      <c r="M24" s="197"/>
      <c r="N24" s="197"/>
      <c r="O24" s="197"/>
      <c r="P24" s="197"/>
      <c r="Q24" s="197"/>
      <c r="R24" s="197"/>
      <c r="S24" s="197"/>
    </row>
    <row r="25" spans="1:40" s="56" customFormat="1" ht="14.25" customHeight="1">
      <c r="A25" s="64"/>
      <c r="B25" s="64"/>
      <c r="C25" s="64"/>
      <c r="D25" s="72"/>
      <c r="E25" s="72"/>
      <c r="F25" s="72"/>
      <c r="G25" s="72"/>
      <c r="H25" s="72"/>
      <c r="I25" s="72"/>
      <c r="J25" s="64"/>
      <c r="K25" s="64"/>
      <c r="L25" s="64"/>
      <c r="M25" s="64"/>
      <c r="N25" s="64"/>
      <c r="O25" s="64"/>
      <c r="P25" s="64"/>
      <c r="Q25" s="64"/>
      <c r="R25" s="64"/>
      <c r="S25" s="64"/>
    </row>
    <row r="26" spans="1:40" s="56" customFormat="1" ht="45.75" customHeight="1">
      <c r="A26" s="34"/>
      <c r="B26" s="34"/>
      <c r="C26" s="34"/>
      <c r="D26" s="34"/>
      <c r="E26" s="34"/>
      <c r="F26" s="34"/>
      <c r="G26" s="34"/>
      <c r="H26" s="34"/>
      <c r="I26" s="34"/>
      <c r="J26" s="34"/>
      <c r="K26" s="34"/>
      <c r="L26" s="34"/>
      <c r="M26" s="34"/>
      <c r="N26" s="34"/>
      <c r="O26" s="34"/>
      <c r="P26" s="34"/>
      <c r="Q26" s="34"/>
      <c r="R26" s="34"/>
      <c r="S26" s="34"/>
    </row>
    <row r="27" spans="1:40" ht="19.5" customHeight="1">
      <c r="A27" s="65" t="s">
        <v>31</v>
      </c>
      <c r="B27" s="73"/>
      <c r="C27" s="73"/>
      <c r="D27" s="73"/>
      <c r="E27" s="73"/>
      <c r="F27" s="73"/>
      <c r="G27" s="73"/>
      <c r="H27" s="73"/>
      <c r="I27" s="73"/>
      <c r="J27" s="73"/>
      <c r="K27" s="73"/>
      <c r="L27" s="1"/>
      <c r="M27" s="1"/>
      <c r="N27" s="1"/>
      <c r="O27" s="1"/>
      <c r="P27" s="1"/>
      <c r="Q27" s="1"/>
      <c r="R27" s="1"/>
      <c r="S27" s="1"/>
    </row>
    <row r="28" spans="1:40" ht="28.5" customHeight="1">
      <c r="A28" s="65"/>
      <c r="B28" s="74" t="s">
        <v>4</v>
      </c>
      <c r="C28" s="74"/>
      <c r="D28" s="74"/>
      <c r="E28" s="74"/>
      <c r="F28" s="74"/>
      <c r="G28" s="74"/>
      <c r="H28" s="74"/>
      <c r="I28" s="74"/>
      <c r="J28" s="74"/>
      <c r="K28" s="74"/>
      <c r="L28" s="74"/>
      <c r="M28" s="74"/>
      <c r="N28" s="74"/>
      <c r="O28" s="74"/>
      <c r="P28" s="74"/>
      <c r="Q28" s="74"/>
      <c r="R28" s="74"/>
      <c r="S28" s="74"/>
      <c r="T28" s="272"/>
      <c r="U28" s="272"/>
      <c r="V28" s="272"/>
      <c r="W28" s="272"/>
      <c r="X28" s="272"/>
      <c r="Y28" s="272"/>
      <c r="Z28" s="272"/>
      <c r="AA28" s="272"/>
      <c r="AB28" s="272"/>
      <c r="AC28" s="272"/>
      <c r="AD28" s="272"/>
      <c r="AE28" s="272"/>
      <c r="AF28" s="272"/>
      <c r="AG28" s="272"/>
      <c r="AH28" s="272"/>
      <c r="AI28" s="272"/>
      <c r="AJ28" s="272"/>
      <c r="AK28" s="272"/>
      <c r="AL28" s="272"/>
      <c r="AM28" s="272"/>
      <c r="AN28" s="272"/>
    </row>
    <row r="29" spans="1:40" ht="20.25" customHeight="1">
      <c r="A29" s="65"/>
      <c r="B29" s="5" t="s">
        <v>95</v>
      </c>
      <c r="C29" s="5"/>
      <c r="D29" s="126"/>
      <c r="E29" s="126"/>
      <c r="F29" s="126"/>
      <c r="G29" s="181"/>
      <c r="H29" s="181"/>
      <c r="I29" s="181"/>
      <c r="J29" s="191"/>
      <c r="K29" s="191"/>
      <c r="L29" s="1"/>
      <c r="M29" s="1"/>
      <c r="N29" s="1"/>
      <c r="O29" s="1"/>
      <c r="P29" s="1"/>
      <c r="Q29" s="1"/>
      <c r="R29" s="251"/>
      <c r="S29" s="1"/>
    </row>
    <row r="30" spans="1:40" ht="38.25" customHeight="1">
      <c r="A30" s="66"/>
      <c r="B30" s="75"/>
      <c r="C30" s="101"/>
      <c r="D30" s="127" t="s">
        <v>427</v>
      </c>
      <c r="E30" s="145"/>
      <c r="F30" s="161"/>
      <c r="G30" s="182" t="s">
        <v>3</v>
      </c>
      <c r="H30" s="145"/>
      <c r="I30" s="161"/>
      <c r="J30" s="192" t="s">
        <v>55</v>
      </c>
      <c r="K30" s="198"/>
      <c r="L30" s="182" t="s">
        <v>330</v>
      </c>
      <c r="M30" s="145"/>
      <c r="N30" s="161"/>
      <c r="O30" s="221" t="s">
        <v>330</v>
      </c>
      <c r="P30" s="232"/>
      <c r="Q30" s="243"/>
      <c r="R30" s="1"/>
      <c r="S30" s="1"/>
    </row>
    <row r="31" spans="1:40" ht="9" customHeight="1">
      <c r="A31" s="66"/>
      <c r="B31" s="76" t="s">
        <v>34</v>
      </c>
      <c r="C31" s="102"/>
      <c r="D31" s="128"/>
      <c r="E31" s="146"/>
      <c r="F31" s="162"/>
      <c r="G31" s="128"/>
      <c r="H31" s="146"/>
      <c r="I31" s="162"/>
      <c r="J31" s="193"/>
      <c r="K31" s="199"/>
      <c r="L31" s="128"/>
      <c r="M31" s="146"/>
      <c r="N31" s="162"/>
      <c r="O31" s="128"/>
      <c r="P31" s="148"/>
      <c r="Q31" s="164"/>
      <c r="R31" s="252"/>
      <c r="S31" s="1"/>
    </row>
    <row r="32" spans="1:40" ht="22.5" customHeight="1">
      <c r="A32" s="66"/>
      <c r="B32" s="77"/>
      <c r="C32" s="103"/>
      <c r="D32" s="129" t="s">
        <v>98</v>
      </c>
      <c r="E32" s="147"/>
      <c r="F32" s="163" t="s">
        <v>82</v>
      </c>
      <c r="G32" s="129" t="s">
        <v>98</v>
      </c>
      <c r="H32" s="147"/>
      <c r="I32" s="163" t="s">
        <v>82</v>
      </c>
      <c r="J32" s="194"/>
      <c r="K32" s="200"/>
      <c r="L32" s="129" t="s">
        <v>98</v>
      </c>
      <c r="M32" s="147"/>
      <c r="N32" s="163" t="s">
        <v>82</v>
      </c>
      <c r="O32" s="129" t="s">
        <v>98</v>
      </c>
      <c r="P32" s="147"/>
      <c r="Q32" s="163" t="s">
        <v>82</v>
      </c>
      <c r="R32" s="252"/>
      <c r="S32" s="1"/>
    </row>
    <row r="33" spans="1:23" ht="6.75" customHeight="1">
      <c r="A33" s="66"/>
      <c r="B33" s="76" t="s">
        <v>12</v>
      </c>
      <c r="C33" s="102"/>
      <c r="D33" s="130"/>
      <c r="E33" s="148"/>
      <c r="F33" s="164"/>
      <c r="G33" s="130"/>
      <c r="H33" s="148"/>
      <c r="I33" s="164"/>
      <c r="J33" s="193"/>
      <c r="K33" s="199"/>
      <c r="L33" s="130"/>
      <c r="M33" s="148"/>
      <c r="N33" s="164"/>
      <c r="O33" s="130"/>
      <c r="P33" s="148"/>
      <c r="Q33" s="164"/>
      <c r="R33" s="252"/>
      <c r="S33" s="1"/>
    </row>
    <row r="34" spans="1:23" ht="22.5" customHeight="1">
      <c r="A34" s="66"/>
      <c r="B34" s="77"/>
      <c r="C34" s="103"/>
      <c r="D34" s="129" t="s">
        <v>98</v>
      </c>
      <c r="E34" s="147"/>
      <c r="F34" s="163" t="s">
        <v>82</v>
      </c>
      <c r="G34" s="129" t="s">
        <v>98</v>
      </c>
      <c r="H34" s="147"/>
      <c r="I34" s="163" t="s">
        <v>82</v>
      </c>
      <c r="J34" s="194"/>
      <c r="K34" s="200"/>
      <c r="L34" s="129" t="s">
        <v>98</v>
      </c>
      <c r="M34" s="147"/>
      <c r="N34" s="163" t="s">
        <v>82</v>
      </c>
      <c r="O34" s="129" t="s">
        <v>98</v>
      </c>
      <c r="P34" s="147"/>
      <c r="Q34" s="163" t="s">
        <v>82</v>
      </c>
      <c r="R34" s="252"/>
      <c r="S34" s="1"/>
    </row>
    <row r="35" spans="1:23" ht="6.75" customHeight="1">
      <c r="A35" s="66"/>
      <c r="B35" s="76" t="s">
        <v>77</v>
      </c>
      <c r="C35" s="102"/>
      <c r="D35" s="130"/>
      <c r="E35" s="148"/>
      <c r="F35" s="164"/>
      <c r="G35" s="130"/>
      <c r="H35" s="148"/>
      <c r="I35" s="164"/>
      <c r="J35" s="193"/>
      <c r="K35" s="199"/>
      <c r="L35" s="130"/>
      <c r="M35" s="148"/>
      <c r="N35" s="164"/>
      <c r="O35" s="130"/>
      <c r="P35" s="148"/>
      <c r="Q35" s="164"/>
      <c r="R35" s="252"/>
      <c r="S35" s="1"/>
    </row>
    <row r="36" spans="1:23" ht="22.5" customHeight="1">
      <c r="A36" s="66"/>
      <c r="B36" s="77"/>
      <c r="C36" s="103"/>
      <c r="D36" s="129" t="s">
        <v>98</v>
      </c>
      <c r="E36" s="147"/>
      <c r="F36" s="163" t="s">
        <v>82</v>
      </c>
      <c r="G36" s="129" t="s">
        <v>98</v>
      </c>
      <c r="H36" s="147"/>
      <c r="I36" s="163" t="s">
        <v>82</v>
      </c>
      <c r="J36" s="194"/>
      <c r="K36" s="200"/>
      <c r="L36" s="129" t="s">
        <v>98</v>
      </c>
      <c r="M36" s="147"/>
      <c r="N36" s="163" t="s">
        <v>82</v>
      </c>
      <c r="O36" s="129" t="s">
        <v>98</v>
      </c>
      <c r="P36" s="147"/>
      <c r="Q36" s="163" t="s">
        <v>82</v>
      </c>
      <c r="R36" s="252"/>
      <c r="S36" s="1"/>
    </row>
    <row r="37" spans="1:23" ht="9" customHeight="1">
      <c r="A37" s="66"/>
      <c r="B37" s="76" t="s">
        <v>30</v>
      </c>
      <c r="C37" s="102"/>
      <c r="D37" s="130"/>
      <c r="E37" s="148"/>
      <c r="F37" s="164"/>
      <c r="G37" s="130"/>
      <c r="H37" s="148"/>
      <c r="I37" s="164"/>
      <c r="J37" s="193"/>
      <c r="K37" s="199"/>
      <c r="L37" s="130"/>
      <c r="M37" s="148"/>
      <c r="N37" s="164"/>
      <c r="O37" s="130"/>
      <c r="P37" s="148"/>
      <c r="Q37" s="164"/>
      <c r="R37" s="252"/>
      <c r="S37" s="1"/>
    </row>
    <row r="38" spans="1:23" ht="22.5" customHeight="1">
      <c r="A38" s="66"/>
      <c r="B38" s="77"/>
      <c r="C38" s="103"/>
      <c r="D38" s="129" t="s">
        <v>98</v>
      </c>
      <c r="E38" s="149">
        <v>7</v>
      </c>
      <c r="F38" s="163" t="s">
        <v>82</v>
      </c>
      <c r="G38" s="129" t="s">
        <v>98</v>
      </c>
      <c r="H38" s="149">
        <v>11</v>
      </c>
      <c r="I38" s="163" t="s">
        <v>82</v>
      </c>
      <c r="J38" s="195">
        <f>H38-E38+1</f>
        <v>5</v>
      </c>
      <c r="K38" s="201"/>
      <c r="L38" s="129" t="s">
        <v>98</v>
      </c>
      <c r="M38" s="149"/>
      <c r="N38" s="163" t="s">
        <v>82</v>
      </c>
      <c r="O38" s="129" t="s">
        <v>98</v>
      </c>
      <c r="P38" s="149"/>
      <c r="Q38" s="163" t="s">
        <v>82</v>
      </c>
      <c r="R38" s="252"/>
      <c r="S38" s="1"/>
    </row>
    <row r="39" spans="1:23" ht="9" customHeight="1">
      <c r="A39" s="66"/>
      <c r="B39" s="76" t="s">
        <v>43</v>
      </c>
      <c r="C39" s="102"/>
      <c r="D39" s="130"/>
      <c r="E39" s="148"/>
      <c r="F39" s="164"/>
      <c r="G39" s="130"/>
      <c r="H39" s="148"/>
      <c r="I39" s="164"/>
      <c r="J39" s="193"/>
      <c r="K39" s="199"/>
      <c r="L39" s="130"/>
      <c r="M39" s="148"/>
      <c r="N39" s="164"/>
      <c r="O39" s="130"/>
      <c r="P39" s="148"/>
      <c r="Q39" s="164"/>
      <c r="R39" s="252"/>
      <c r="S39" s="1"/>
    </row>
    <row r="40" spans="1:23" ht="22.5" customHeight="1">
      <c r="A40" s="66"/>
      <c r="B40" s="77"/>
      <c r="C40" s="103"/>
      <c r="D40" s="129" t="s">
        <v>98</v>
      </c>
      <c r="E40" s="147"/>
      <c r="F40" s="163" t="s">
        <v>82</v>
      </c>
      <c r="G40" s="129" t="s">
        <v>98</v>
      </c>
      <c r="H40" s="147"/>
      <c r="I40" s="163" t="s">
        <v>82</v>
      </c>
      <c r="J40" s="194"/>
      <c r="K40" s="200"/>
      <c r="L40" s="129" t="s">
        <v>98</v>
      </c>
      <c r="M40" s="147"/>
      <c r="N40" s="163" t="s">
        <v>82</v>
      </c>
      <c r="O40" s="129" t="s">
        <v>98</v>
      </c>
      <c r="P40" s="147"/>
      <c r="Q40" s="163" t="s">
        <v>82</v>
      </c>
      <c r="R40" s="252"/>
      <c r="S40" s="1"/>
    </row>
    <row r="41" spans="1:23" s="57" customFormat="1" ht="36.75" customHeight="1">
      <c r="A41" s="65"/>
      <c r="B41" s="20" t="s">
        <v>97</v>
      </c>
      <c r="C41" s="88"/>
      <c r="D41" s="88"/>
      <c r="E41" s="88"/>
      <c r="F41" s="88"/>
      <c r="G41" s="88"/>
      <c r="H41" s="88"/>
      <c r="I41" s="88"/>
      <c r="J41" s="88"/>
      <c r="K41" s="88"/>
      <c r="L41" s="88"/>
      <c r="M41" s="88"/>
      <c r="N41" s="88"/>
      <c r="O41" s="88"/>
      <c r="P41" s="88"/>
      <c r="Q41" s="88"/>
      <c r="R41" s="253"/>
      <c r="S41" s="253"/>
      <c r="V41" s="275"/>
    </row>
    <row r="42" spans="1:23" ht="21" customHeight="1">
      <c r="A42" s="67"/>
      <c r="B42" s="78" t="s">
        <v>86</v>
      </c>
      <c r="C42" s="104"/>
      <c r="D42" s="131"/>
      <c r="E42" s="150"/>
      <c r="F42" s="165"/>
      <c r="G42" s="165"/>
      <c r="H42" s="150"/>
      <c r="I42" s="165"/>
      <c r="J42" s="165"/>
      <c r="K42" s="165"/>
      <c r="L42" s="165"/>
      <c r="M42" s="210"/>
      <c r="N42" s="210"/>
      <c r="O42" s="222" t="s">
        <v>40</v>
      </c>
      <c r="P42" s="233"/>
      <c r="Q42" s="244"/>
      <c r="R42" s="254" t="s">
        <v>261</v>
      </c>
      <c r="S42" s="264" t="s">
        <v>1</v>
      </c>
    </row>
    <row r="43" spans="1:23" ht="21" customHeight="1">
      <c r="A43" s="67"/>
      <c r="B43" s="79"/>
      <c r="C43" s="105"/>
      <c r="D43" s="132" t="s">
        <v>7</v>
      </c>
      <c r="E43" s="151"/>
      <c r="F43" s="166"/>
      <c r="G43" s="132" t="s">
        <v>32</v>
      </c>
      <c r="H43" s="151"/>
      <c r="I43" s="166"/>
      <c r="J43" s="132" t="s">
        <v>28</v>
      </c>
      <c r="K43" s="166"/>
      <c r="L43" s="132" t="s">
        <v>11</v>
      </c>
      <c r="M43" s="151"/>
      <c r="N43" s="166"/>
      <c r="O43" s="223"/>
      <c r="P43" s="223"/>
      <c r="Q43" s="245"/>
      <c r="R43" s="255"/>
      <c r="S43" s="265"/>
    </row>
    <row r="44" spans="1:23" ht="9" customHeight="1">
      <c r="A44" s="67"/>
      <c r="B44" s="80"/>
      <c r="C44" s="106" t="s">
        <v>190</v>
      </c>
      <c r="D44" s="133"/>
      <c r="E44" s="152"/>
      <c r="F44" s="167"/>
      <c r="G44" s="133"/>
      <c r="H44" s="152"/>
      <c r="I44" s="167"/>
      <c r="J44" s="133"/>
      <c r="K44" s="167"/>
      <c r="L44" s="204"/>
      <c r="M44" s="211"/>
      <c r="N44" s="215"/>
      <c r="O44" s="224"/>
      <c r="P44" s="234"/>
      <c r="Q44" s="246"/>
      <c r="R44" s="256"/>
      <c r="S44" s="266"/>
    </row>
    <row r="45" spans="1:23" ht="22.5" customHeight="1">
      <c r="A45" s="67"/>
      <c r="B45" s="80"/>
      <c r="C45" s="107"/>
      <c r="D45" s="134">
        <v>0</v>
      </c>
      <c r="E45" s="134"/>
      <c r="F45" s="168"/>
      <c r="G45" s="134">
        <v>0</v>
      </c>
      <c r="H45" s="134"/>
      <c r="I45" s="168"/>
      <c r="J45" s="134">
        <v>0</v>
      </c>
      <c r="K45" s="168"/>
      <c r="L45" s="205"/>
      <c r="M45" s="212"/>
      <c r="N45" s="216"/>
      <c r="O45" s="225">
        <f>SUM(D45,G45,J45)</f>
        <v>0</v>
      </c>
      <c r="P45" s="235"/>
      <c r="Q45" s="247"/>
      <c r="R45" s="257">
        <v>0</v>
      </c>
      <c r="S45" s="267">
        <v>0</v>
      </c>
    </row>
    <row r="46" spans="1:23" ht="9" customHeight="1">
      <c r="A46" s="67"/>
      <c r="B46" s="80"/>
      <c r="C46" s="108" t="s">
        <v>57</v>
      </c>
      <c r="D46" s="135"/>
      <c r="E46" s="153"/>
      <c r="F46" s="169"/>
      <c r="G46" s="135"/>
      <c r="H46" s="153"/>
      <c r="I46" s="169"/>
      <c r="J46" s="133"/>
      <c r="K46" s="167"/>
      <c r="L46" s="133"/>
      <c r="M46" s="152"/>
      <c r="N46" s="167"/>
      <c r="O46" s="135">
        <f>SUM(D46:N46)</f>
        <v>0</v>
      </c>
      <c r="P46" s="153"/>
      <c r="Q46" s="169"/>
      <c r="R46" s="258"/>
      <c r="S46" s="268"/>
    </row>
    <row r="47" spans="1:23" ht="22.5" customHeight="1">
      <c r="A47" s="67"/>
      <c r="B47" s="80"/>
      <c r="C47" s="109"/>
      <c r="D47" s="136">
        <f>'別紙１④'!$E$62/100</f>
        <v>0</v>
      </c>
      <c r="E47" s="136"/>
      <c r="F47" s="170"/>
      <c r="G47" s="136">
        <f>'別紙１④'!$J$62/100</f>
        <v>0</v>
      </c>
      <c r="H47" s="136"/>
      <c r="I47" s="170"/>
      <c r="J47" s="196">
        <f>'別紙１④'!$O$62/100</f>
        <v>0</v>
      </c>
      <c r="K47" s="202"/>
      <c r="L47" s="196">
        <f>'別紙１④'!$T$62/100</f>
        <v>0</v>
      </c>
      <c r="M47" s="196"/>
      <c r="N47" s="196"/>
      <c r="O47" s="226">
        <f>'別紙１④'!$C$62/100</f>
        <v>0</v>
      </c>
      <c r="P47" s="236"/>
      <c r="Q47" s="248"/>
      <c r="R47" s="259">
        <f>SUMIFS('別紙２①'!$F$18:$F$68,'別紙２①'!$P$18:$P$68,"荒廃農地")/100</f>
        <v>0</v>
      </c>
      <c r="S47" s="269">
        <f>'別紙１④'!$I$62+'別紙１④'!$N$62+'別紙１④'!$S$62+'別紙１④'!$X$62+'別紙１④'!$T$70+'別紙１④'!$S$79+'別紙１④'!$S$87+'別紙１④'!$P$108+'別紙１④'!$P$117</f>
        <v>0</v>
      </c>
      <c r="W47" s="276"/>
    </row>
    <row r="48" spans="1:23" ht="73.150000000000006" customHeight="1">
      <c r="A48" s="67"/>
      <c r="B48" s="80"/>
      <c r="C48" s="110"/>
      <c r="D48" s="137" t="s">
        <v>59</v>
      </c>
      <c r="E48" s="154" t="str">
        <f>IF('別紙１④'!E55&gt;0,'別紙１④'!F55,"")&amp;CHAR(10)&amp;IF('別紙１④'!E56&gt;0,'別紙１④'!F56,"")&amp;CHAR(10)&amp;IF('別紙１④'!E57&gt;0,'別紙１④'!F57,"")&amp;CHAR(10)&amp;IF('別紙１④'!E58&gt;0,'別紙１④'!F58,"")&amp;CHAR(10)&amp;IF('別紙１④'!E59&gt;0,'別紙１④'!F59,"")&amp;CHAR(10)&amp;IF('別紙１④'!E60&gt;0,'別紙１④'!F60,"")</f>
        <v xml:space="preserve">
</v>
      </c>
      <c r="F48" s="171"/>
      <c r="G48" s="137" t="s">
        <v>59</v>
      </c>
      <c r="H48" s="154" t="str">
        <f>IF('別紙１④'!J55&gt;0,'別紙１④'!K55,"")&amp;CHAR(10)&amp;IF('別紙１④'!J56&gt;0,'別紙１④'!K56,"")&amp;CHAR(10)&amp;IF('別紙１④'!J57&gt;0,'別紙１④'!K57,"")&amp;CHAR(10)&amp;IF('別紙１④'!J58&gt;0,'別紙１④'!K58,"")&amp;CHAR(10)&amp;IF('別紙１④'!J59&gt;0,'別紙１④'!K59,"")&amp;CHAR(10)&amp;IF('別紙１④'!J60&gt;0,'別紙１④'!K60,"")</f>
        <v xml:space="preserve">
</v>
      </c>
      <c r="I48" s="171"/>
      <c r="J48" s="137" t="s">
        <v>59</v>
      </c>
      <c r="K48" s="203" t="str">
        <f>IF('別紙１④'!O55&gt;0,'別紙１④'!P55,"")&amp;CHAR(10)&amp;IF('別紙１④'!O56&gt;0,'別紙１④'!P56,"")&amp;CHAR(10)&amp;IF('別紙１④'!O57&gt;0,'別紙１④'!P57,"")&amp;CHAR(10)&amp;IF('別紙１④'!O58&gt;0,'別紙１④'!P58,"")&amp;CHAR(10)&amp;IF('別紙１④'!O59&gt;0,'別紙１④'!P59,"")&amp;CHAR(10)&amp;IF('別紙１④'!O60&gt;0,'別紙１④'!P60,"")&amp;CHAR(10)&amp;IF('別紙１④'!O61&gt;0,'別紙１④'!P61,"")</f>
        <v xml:space="preserve">
</v>
      </c>
      <c r="L48" s="137" t="s">
        <v>59</v>
      </c>
      <c r="M48" s="203" t="str">
        <f>IF('別紙１④'!T55&gt;0,'別紙１④'!U55,"")&amp;CHAR(10)&amp;IF('別紙１④'!T56&gt;0,'別紙１④'!U56,"")&amp;CHAR(10)&amp;IF('別紙１④'!T57&gt;0,'別紙１④'!U57,"")&amp;CHAR(10)&amp;IF('別紙１④'!T58&gt;0,'別紙１④'!U58,"")&amp;CHAR(10)&amp;IF('別紙１④'!T59&gt;0,'別紙１④'!U59,"")</f>
        <v xml:space="preserve">
</v>
      </c>
      <c r="N48" s="217"/>
      <c r="O48" s="227"/>
      <c r="P48" s="136"/>
      <c r="Q48" s="170"/>
      <c r="R48" s="260"/>
      <c r="S48" s="270"/>
    </row>
    <row r="49" spans="1:40" ht="10.5" customHeight="1">
      <c r="A49" s="67"/>
      <c r="B49" s="81" t="s">
        <v>74</v>
      </c>
      <c r="C49" s="111" t="s">
        <v>73</v>
      </c>
      <c r="D49" s="133">
        <v>0</v>
      </c>
      <c r="E49" s="152"/>
      <c r="F49" s="152"/>
      <c r="G49" s="152"/>
      <c r="H49" s="152"/>
      <c r="I49" s="152"/>
      <c r="J49" s="152"/>
      <c r="K49" s="152"/>
      <c r="L49" s="152"/>
      <c r="M49" s="152"/>
      <c r="N49" s="152"/>
      <c r="O49" s="152"/>
      <c r="P49" s="152"/>
      <c r="Q49" s="152"/>
      <c r="R49" s="261"/>
      <c r="S49" s="271"/>
      <c r="T49" s="61"/>
      <c r="U49" s="61"/>
      <c r="V49" s="61"/>
      <c r="W49" s="61"/>
      <c r="X49" s="61"/>
      <c r="Y49" s="61"/>
      <c r="Z49" s="61"/>
      <c r="AA49" s="61"/>
      <c r="AB49" s="61"/>
      <c r="AC49" s="61"/>
      <c r="AD49" s="61"/>
      <c r="AE49" s="61"/>
      <c r="AF49" s="61"/>
      <c r="AG49" s="61"/>
      <c r="AH49" s="61"/>
      <c r="AI49" s="61"/>
      <c r="AJ49" s="61"/>
      <c r="AK49" s="61"/>
      <c r="AL49" s="61"/>
      <c r="AM49" s="61"/>
      <c r="AN49" s="61"/>
    </row>
    <row r="50" spans="1:40" ht="24" customHeight="1">
      <c r="A50" s="67"/>
      <c r="B50" s="82"/>
      <c r="C50" s="112"/>
      <c r="D50" s="138">
        <v>0</v>
      </c>
      <c r="E50" s="155"/>
      <c r="F50" s="155"/>
      <c r="G50" s="155"/>
      <c r="H50" s="155"/>
      <c r="I50" s="155"/>
      <c r="J50" s="155"/>
      <c r="K50" s="155"/>
      <c r="L50" s="155"/>
      <c r="M50" s="155"/>
      <c r="N50" s="155"/>
      <c r="O50" s="155"/>
      <c r="P50" s="155"/>
      <c r="Q50" s="155"/>
      <c r="R50" s="262"/>
      <c r="S50" s="267">
        <v>0</v>
      </c>
      <c r="T50" s="61"/>
      <c r="U50" s="61"/>
      <c r="V50" s="61"/>
      <c r="W50" s="61"/>
      <c r="X50" s="61"/>
      <c r="Y50" s="61"/>
      <c r="Z50" s="61"/>
      <c r="AA50" s="61"/>
      <c r="AB50" s="61"/>
      <c r="AC50" s="61"/>
      <c r="AD50" s="61"/>
      <c r="AE50" s="61"/>
      <c r="AF50" s="61"/>
      <c r="AG50" s="61"/>
      <c r="AH50" s="61"/>
      <c r="AI50" s="61"/>
      <c r="AJ50" s="61"/>
      <c r="AK50" s="61"/>
      <c r="AL50" s="61"/>
      <c r="AM50" s="61"/>
      <c r="AN50" s="61"/>
    </row>
    <row r="51" spans="1:40" ht="63" customHeight="1">
      <c r="A51" s="67"/>
      <c r="B51" s="83" t="s">
        <v>93</v>
      </c>
      <c r="C51" s="83"/>
      <c r="D51" s="83"/>
      <c r="E51" s="83"/>
      <c r="F51" s="83"/>
      <c r="G51" s="83"/>
      <c r="H51" s="83"/>
      <c r="I51" s="83"/>
      <c r="J51" s="83"/>
      <c r="K51" s="83"/>
      <c r="L51" s="83"/>
      <c r="M51" s="83"/>
      <c r="N51" s="83"/>
      <c r="O51" s="83"/>
      <c r="P51" s="83"/>
      <c r="Q51" s="83"/>
      <c r="R51" s="83"/>
      <c r="S51" s="83"/>
      <c r="T51" s="273"/>
      <c r="U51" s="273"/>
      <c r="V51" s="273"/>
      <c r="W51" s="273"/>
      <c r="X51" s="273"/>
      <c r="Y51" s="273"/>
      <c r="Z51" s="273"/>
      <c r="AA51" s="273"/>
      <c r="AB51" s="273"/>
      <c r="AC51" s="273"/>
      <c r="AD51" s="273"/>
      <c r="AE51" s="273"/>
      <c r="AF51" s="273"/>
      <c r="AG51" s="273"/>
      <c r="AH51" s="273"/>
      <c r="AI51" s="273"/>
      <c r="AJ51" s="273"/>
      <c r="AK51" s="273"/>
      <c r="AL51" s="273"/>
      <c r="AM51" s="273"/>
    </row>
    <row r="52" spans="1:40" s="58" customFormat="1" ht="23.25" customHeight="1">
      <c r="A52" s="68"/>
      <c r="B52" s="84" t="s">
        <v>62</v>
      </c>
      <c r="C52" s="113"/>
      <c r="D52" s="113"/>
      <c r="E52" s="113"/>
      <c r="F52" s="172"/>
      <c r="G52" s="183" t="s">
        <v>10</v>
      </c>
      <c r="H52" s="188"/>
      <c r="I52" s="183"/>
      <c r="J52" s="183" t="s">
        <v>8</v>
      </c>
      <c r="K52" s="183"/>
      <c r="L52" s="206" t="s">
        <v>16</v>
      </c>
      <c r="M52" s="213"/>
      <c r="N52" s="218"/>
      <c r="O52" s="228"/>
      <c r="P52" s="228"/>
      <c r="Q52" s="36"/>
      <c r="R52" s="36"/>
      <c r="S52" s="36"/>
    </row>
    <row r="53" spans="1:40" s="58" customFormat="1" ht="9" customHeight="1">
      <c r="A53" s="68"/>
      <c r="B53" s="85"/>
      <c r="C53" s="114"/>
      <c r="D53" s="114"/>
      <c r="E53" s="114"/>
      <c r="F53" s="173"/>
      <c r="G53" s="184"/>
      <c r="H53" s="184"/>
      <c r="I53" s="184"/>
      <c r="J53" s="184"/>
      <c r="K53" s="184"/>
      <c r="L53" s="207"/>
      <c r="M53" s="207"/>
      <c r="N53" s="207"/>
      <c r="O53" s="229"/>
      <c r="P53" s="229"/>
      <c r="Q53" s="36"/>
      <c r="R53" s="36"/>
      <c r="S53" s="36"/>
    </row>
    <row r="54" spans="1:40" s="58" customFormat="1" ht="22.5" customHeight="1">
      <c r="A54" s="68"/>
      <c r="B54" s="85"/>
      <c r="C54" s="114"/>
      <c r="D54" s="114"/>
      <c r="E54" s="114"/>
      <c r="F54" s="173"/>
      <c r="G54" s="185">
        <v>0</v>
      </c>
      <c r="H54" s="185"/>
      <c r="I54" s="187"/>
      <c r="J54" s="187">
        <v>0</v>
      </c>
      <c r="K54" s="187"/>
      <c r="L54" s="208">
        <v>0</v>
      </c>
      <c r="M54" s="214"/>
      <c r="N54" s="219"/>
      <c r="O54" s="230"/>
      <c r="P54" s="230"/>
      <c r="Q54" s="36"/>
      <c r="R54" s="36"/>
      <c r="S54" s="36"/>
    </row>
    <row r="55" spans="1:40" s="58" customFormat="1" ht="9" customHeight="1">
      <c r="A55" s="68"/>
      <c r="B55" s="85"/>
      <c r="C55" s="115" t="s">
        <v>46</v>
      </c>
      <c r="D55" s="139"/>
      <c r="E55" s="139"/>
      <c r="F55" s="174"/>
      <c r="G55" s="186"/>
      <c r="H55" s="186"/>
      <c r="I55" s="186"/>
      <c r="J55" s="186"/>
      <c r="K55" s="186"/>
      <c r="L55" s="209"/>
      <c r="M55" s="209"/>
      <c r="N55" s="209"/>
      <c r="O55" s="231"/>
      <c r="P55" s="231"/>
      <c r="Q55" s="36"/>
      <c r="R55" s="36"/>
      <c r="S55" s="36"/>
    </row>
    <row r="56" spans="1:40" s="58" customFormat="1" ht="22.5" customHeight="1">
      <c r="A56" s="68"/>
      <c r="B56" s="86"/>
      <c r="C56" s="116"/>
      <c r="D56" s="140"/>
      <c r="E56" s="140"/>
      <c r="F56" s="175"/>
      <c r="G56" s="187">
        <v>0</v>
      </c>
      <c r="H56" s="187"/>
      <c r="I56" s="187"/>
      <c r="J56" s="187">
        <v>0</v>
      </c>
      <c r="K56" s="187"/>
      <c r="L56" s="208">
        <v>0</v>
      </c>
      <c r="M56" s="214"/>
      <c r="N56" s="219"/>
      <c r="O56" s="230"/>
      <c r="P56" s="230"/>
      <c r="Q56" s="36"/>
      <c r="R56" s="36"/>
      <c r="S56" s="36"/>
    </row>
    <row r="57" spans="1:40" s="58" customFormat="1" ht="18" customHeight="1">
      <c r="A57" s="68"/>
      <c r="B57" s="87" t="s">
        <v>90</v>
      </c>
      <c r="C57" s="87"/>
      <c r="D57" s="87"/>
      <c r="E57" s="87"/>
      <c r="F57" s="87"/>
      <c r="G57" s="87"/>
      <c r="H57" s="87"/>
      <c r="I57" s="87"/>
      <c r="J57" s="87"/>
      <c r="K57" s="87"/>
      <c r="L57" s="87"/>
      <c r="M57" s="87"/>
      <c r="N57" s="87"/>
      <c r="O57" s="87"/>
      <c r="P57" s="87"/>
      <c r="Q57" s="87"/>
      <c r="R57" s="87"/>
      <c r="S57" s="87"/>
    </row>
    <row r="58" spans="1:40" s="59" customFormat="1" ht="18.600000000000001" customHeight="1">
      <c r="A58" s="69"/>
      <c r="B58" s="88" t="s">
        <v>75</v>
      </c>
      <c r="C58" s="69"/>
      <c r="D58" s="69"/>
      <c r="E58" s="69"/>
      <c r="F58" s="69"/>
      <c r="G58" s="69"/>
      <c r="H58" s="69"/>
      <c r="I58" s="69"/>
      <c r="J58" s="69"/>
      <c r="K58" s="69"/>
      <c r="L58" s="69"/>
      <c r="M58" s="69"/>
      <c r="N58" s="69"/>
      <c r="O58" s="69"/>
      <c r="P58" s="69"/>
      <c r="Q58" s="69"/>
      <c r="R58" s="69"/>
      <c r="S58" s="69"/>
    </row>
    <row r="59" spans="1:40" s="60" customFormat="1" ht="17.45" customHeight="1">
      <c r="A59" s="70"/>
      <c r="B59" s="89" t="s">
        <v>452</v>
      </c>
      <c r="C59" s="89"/>
      <c r="D59" s="89"/>
      <c r="E59" s="89"/>
      <c r="F59" s="89"/>
      <c r="G59" s="89"/>
      <c r="H59" s="89"/>
      <c r="I59" s="89"/>
      <c r="J59" s="89"/>
      <c r="K59" s="89"/>
      <c r="L59" s="89"/>
      <c r="M59" s="89"/>
      <c r="N59" s="89"/>
      <c r="O59" s="89"/>
      <c r="P59" s="89"/>
      <c r="Q59" s="89"/>
      <c r="R59" s="89"/>
      <c r="S59" s="89"/>
    </row>
    <row r="60" spans="1:40" s="59" customFormat="1" ht="18.600000000000001" customHeight="1">
      <c r="A60" s="69"/>
      <c r="B60" s="88" t="s">
        <v>63</v>
      </c>
      <c r="C60" s="69"/>
      <c r="D60" s="69"/>
      <c r="E60" s="69"/>
      <c r="F60" s="69"/>
      <c r="G60" s="69"/>
      <c r="H60" s="69"/>
      <c r="I60" s="69"/>
      <c r="J60" s="69"/>
      <c r="K60" s="69"/>
      <c r="L60" s="69"/>
      <c r="M60" s="69"/>
      <c r="N60" s="69"/>
      <c r="O60" s="69"/>
      <c r="P60" s="69"/>
      <c r="Q60" s="69"/>
      <c r="R60" s="69"/>
      <c r="S60" s="69"/>
    </row>
    <row r="61" spans="1:40" s="59" customFormat="1" ht="31.5" customHeight="1">
      <c r="A61" s="70"/>
      <c r="B61" s="90" t="s">
        <v>47</v>
      </c>
      <c r="C61" s="117"/>
      <c r="D61" s="117"/>
      <c r="E61" s="117"/>
      <c r="F61" s="117"/>
      <c r="G61" s="117"/>
      <c r="H61" s="117"/>
      <c r="I61" s="117"/>
      <c r="J61" s="117"/>
      <c r="K61" s="117"/>
      <c r="L61" s="117"/>
      <c r="M61" s="117"/>
      <c r="N61" s="117"/>
      <c r="O61" s="117"/>
      <c r="P61" s="117"/>
      <c r="Q61" s="117"/>
      <c r="R61" s="117"/>
      <c r="S61" s="117"/>
    </row>
    <row r="62" spans="1:40" s="59" customFormat="1" ht="18.600000000000001" customHeight="1">
      <c r="A62" s="69"/>
      <c r="B62" s="88" t="s">
        <v>100</v>
      </c>
      <c r="C62" s="69"/>
      <c r="D62" s="88"/>
      <c r="E62" s="88"/>
      <c r="F62" s="88"/>
      <c r="G62" s="88"/>
      <c r="H62" s="88"/>
      <c r="I62" s="88"/>
      <c r="J62" s="88"/>
      <c r="K62" s="88"/>
      <c r="L62" s="88"/>
      <c r="M62" s="88"/>
      <c r="N62" s="88"/>
      <c r="O62" s="88"/>
      <c r="P62" s="88"/>
      <c r="Q62" s="88"/>
      <c r="R62" s="69"/>
      <c r="S62" s="69"/>
    </row>
    <row r="63" spans="1:40" s="59" customFormat="1" ht="30" customHeight="1">
      <c r="A63" s="69"/>
      <c r="B63" s="91" t="s">
        <v>71</v>
      </c>
      <c r="C63" s="91"/>
      <c r="D63" s="91"/>
      <c r="E63" s="91"/>
      <c r="F63" s="91"/>
      <c r="G63" s="69"/>
      <c r="H63" s="69"/>
      <c r="I63" s="69"/>
      <c r="J63" s="69"/>
      <c r="K63" s="69"/>
      <c r="L63" s="69"/>
      <c r="M63" s="69"/>
      <c r="N63" s="69"/>
      <c r="O63" s="69"/>
      <c r="P63" s="69"/>
      <c r="Q63" s="69"/>
      <c r="R63" s="69"/>
      <c r="S63" s="69"/>
    </row>
    <row r="64" spans="1:40" s="59" customFormat="1" ht="9" customHeight="1">
      <c r="A64" s="69"/>
      <c r="B64" s="92">
        <f>O44+O46-D64</f>
        <v>0</v>
      </c>
      <c r="C64" s="118"/>
      <c r="D64" s="118"/>
      <c r="E64" s="118"/>
      <c r="F64" s="176"/>
      <c r="G64" s="69"/>
      <c r="H64" s="69"/>
      <c r="I64" s="69"/>
      <c r="J64" s="69"/>
      <c r="K64" s="69"/>
      <c r="L64" s="69"/>
      <c r="M64" s="69"/>
      <c r="N64" s="69"/>
      <c r="O64" s="69"/>
      <c r="P64" s="69"/>
      <c r="Q64" s="69"/>
      <c r="R64" s="69"/>
      <c r="S64" s="69"/>
    </row>
    <row r="65" spans="1:39" s="59" customFormat="1" ht="22.5" customHeight="1">
      <c r="A65" s="69"/>
      <c r="B65" s="93"/>
      <c r="C65" s="93"/>
      <c r="D65" s="93"/>
      <c r="E65" s="93"/>
      <c r="F65" s="93"/>
      <c r="G65" s="33"/>
      <c r="H65" s="33"/>
      <c r="I65" s="33"/>
      <c r="J65" s="33"/>
      <c r="K65" s="33"/>
      <c r="L65" s="33"/>
      <c r="M65" s="33"/>
      <c r="N65" s="33"/>
      <c r="O65" s="33"/>
      <c r="P65" s="33"/>
      <c r="Q65" s="33"/>
      <c r="R65" s="33"/>
      <c r="S65" s="33"/>
      <c r="T65" s="274"/>
      <c r="U65" s="274"/>
      <c r="V65" s="274"/>
      <c r="W65" s="274"/>
      <c r="X65" s="274"/>
    </row>
    <row r="66" spans="1:39" s="59" customFormat="1" ht="15" customHeight="1">
      <c r="B66" s="94"/>
      <c r="C66" s="94"/>
      <c r="D66" s="94"/>
      <c r="E66" s="94"/>
      <c r="F66" s="94"/>
      <c r="G66" s="94"/>
      <c r="H66" s="94"/>
      <c r="I66" s="94"/>
      <c r="J66" s="94"/>
      <c r="K66" s="94"/>
      <c r="L66" s="94"/>
      <c r="M66" s="94"/>
      <c r="N66" s="94"/>
      <c r="O66" s="94"/>
      <c r="P66" s="94"/>
      <c r="Q66" s="94"/>
      <c r="R66" s="94"/>
      <c r="S66" s="94"/>
      <c r="T66" s="274"/>
      <c r="U66" s="274"/>
      <c r="V66" s="274"/>
      <c r="W66" s="274"/>
      <c r="X66" s="274"/>
      <c r="Y66" s="274"/>
      <c r="Z66" s="274"/>
      <c r="AA66" s="274"/>
      <c r="AB66" s="274"/>
      <c r="AC66" s="274"/>
      <c r="AD66" s="274"/>
      <c r="AE66" s="274"/>
      <c r="AF66" s="274"/>
      <c r="AG66" s="274"/>
      <c r="AH66" s="274"/>
      <c r="AI66" s="274"/>
      <c r="AJ66" s="274"/>
      <c r="AK66" s="274"/>
      <c r="AL66" s="274"/>
      <c r="AM66" s="274"/>
    </row>
    <row r="67" spans="1:39" s="59" customFormat="1" ht="27.75" customHeight="1">
      <c r="B67" s="33" t="s">
        <v>453</v>
      </c>
      <c r="C67" s="33"/>
      <c r="D67" s="33"/>
      <c r="E67" s="33"/>
      <c r="F67" s="33"/>
      <c r="G67" s="33"/>
      <c r="H67" s="33"/>
      <c r="I67" s="33"/>
      <c r="J67" s="33"/>
      <c r="K67" s="33"/>
      <c r="L67" s="33"/>
      <c r="M67" s="33"/>
      <c r="N67" s="33"/>
      <c r="O67" s="33"/>
      <c r="P67" s="33"/>
      <c r="Q67" s="33"/>
      <c r="R67" s="33"/>
      <c r="S67" s="33"/>
      <c r="T67" s="274"/>
      <c r="U67" s="274"/>
      <c r="V67" s="274"/>
      <c r="W67" s="274"/>
      <c r="X67" s="274"/>
      <c r="Y67" s="274"/>
      <c r="Z67" s="274"/>
      <c r="AA67" s="274"/>
      <c r="AB67" s="274"/>
      <c r="AC67" s="274"/>
      <c r="AD67" s="274"/>
      <c r="AE67" s="274"/>
      <c r="AF67" s="274"/>
      <c r="AG67" s="274"/>
      <c r="AH67" s="274"/>
      <c r="AI67" s="274"/>
      <c r="AJ67" s="274"/>
      <c r="AK67" s="274"/>
      <c r="AL67" s="274"/>
      <c r="AM67" s="274"/>
    </row>
    <row r="68" spans="1:39" s="59" customFormat="1" ht="18.75">
      <c r="B68" s="33"/>
      <c r="C68" s="33"/>
      <c r="D68" s="33"/>
      <c r="E68" s="33"/>
      <c r="F68" s="33"/>
      <c r="G68" s="33"/>
      <c r="H68" s="33"/>
      <c r="I68" s="33"/>
      <c r="J68" s="33"/>
      <c r="K68" s="33"/>
      <c r="L68" s="33"/>
      <c r="M68" s="33"/>
      <c r="N68" s="33"/>
      <c r="O68" s="33"/>
      <c r="P68" s="33"/>
      <c r="Q68" s="33"/>
      <c r="R68" s="33"/>
      <c r="S68" s="33"/>
      <c r="T68" s="274"/>
      <c r="U68" s="274"/>
      <c r="V68" s="274"/>
      <c r="W68" s="274"/>
      <c r="X68" s="274"/>
      <c r="Y68" s="274"/>
      <c r="Z68" s="274"/>
      <c r="AA68" s="274"/>
      <c r="AB68" s="274"/>
      <c r="AC68" s="274"/>
      <c r="AD68" s="274"/>
      <c r="AE68" s="274"/>
      <c r="AF68" s="274"/>
      <c r="AG68" s="274"/>
      <c r="AH68" s="274"/>
      <c r="AI68" s="274"/>
      <c r="AJ68" s="274"/>
      <c r="AK68" s="274"/>
      <c r="AL68" s="274"/>
      <c r="AM68" s="274"/>
    </row>
    <row r="69" spans="1:39" s="59" customFormat="1" ht="15" customHeight="1">
      <c r="B69" s="95" t="s">
        <v>54</v>
      </c>
      <c r="C69" s="64"/>
      <c r="D69" s="100"/>
      <c r="E69" s="100"/>
      <c r="F69" s="100"/>
      <c r="G69" s="100"/>
      <c r="H69" s="100"/>
      <c r="I69" s="100"/>
      <c r="J69" s="100"/>
      <c r="K69" s="100"/>
      <c r="L69" s="100"/>
      <c r="M69" s="100"/>
      <c r="N69" s="100"/>
      <c r="O69" s="100"/>
      <c r="P69" s="100"/>
      <c r="Q69" s="100"/>
      <c r="R69" s="100"/>
      <c r="S69" s="100"/>
    </row>
    <row r="70" spans="1:39" s="59" customFormat="1" ht="24.75" customHeight="1">
      <c r="B70" s="34" t="s">
        <v>255</v>
      </c>
      <c r="C70" s="34"/>
      <c r="D70" s="34"/>
      <c r="E70" s="34"/>
      <c r="F70" s="34"/>
      <c r="G70" s="34"/>
      <c r="H70" s="34"/>
      <c r="I70" s="34"/>
      <c r="J70" s="34"/>
      <c r="K70" s="34"/>
      <c r="L70" s="34"/>
      <c r="M70" s="34"/>
      <c r="N70" s="34"/>
      <c r="O70" s="34"/>
      <c r="P70" s="34"/>
      <c r="Q70" s="34"/>
      <c r="R70" s="34"/>
      <c r="S70" s="34"/>
      <c r="T70" s="274"/>
      <c r="U70" s="274"/>
      <c r="V70" s="274"/>
      <c r="W70" s="274"/>
      <c r="X70" s="274"/>
      <c r="Y70" s="274"/>
      <c r="Z70" s="274"/>
      <c r="AA70" s="274"/>
      <c r="AB70" s="274"/>
      <c r="AC70" s="274"/>
      <c r="AD70" s="274"/>
      <c r="AE70" s="274"/>
      <c r="AF70" s="274"/>
      <c r="AG70" s="274"/>
      <c r="AH70" s="274"/>
      <c r="AI70" s="274"/>
      <c r="AJ70" s="274"/>
      <c r="AK70" s="274"/>
      <c r="AL70" s="274"/>
      <c r="AM70" s="274"/>
    </row>
    <row r="107" spans="2:21" s="61" customFormat="1" ht="22.5" customHeight="1">
      <c r="B107" s="96"/>
      <c r="C107" s="119"/>
      <c r="D107" s="141"/>
      <c r="E107" s="141"/>
      <c r="F107" s="141"/>
      <c r="G107" s="141"/>
      <c r="H107" s="141"/>
      <c r="I107" s="141"/>
      <c r="J107" s="141"/>
      <c r="K107" s="141"/>
      <c r="L107" s="141"/>
      <c r="M107" s="141"/>
      <c r="N107" s="141"/>
      <c r="O107" s="141"/>
      <c r="P107" s="141"/>
      <c r="Q107" s="141"/>
      <c r="R107" s="141"/>
      <c r="S107" s="141"/>
      <c r="T107" s="141"/>
      <c r="U107" s="141"/>
    </row>
    <row r="110" spans="2:21" ht="30" customHeight="1"/>
    <row r="322" ht="65.25" customHeight="1"/>
  </sheetData>
  <mergeCells count="126">
    <mergeCell ref="R2:S2"/>
    <mergeCell ref="B4:S4"/>
    <mergeCell ref="D6:F6"/>
    <mergeCell ref="G6:Q6"/>
    <mergeCell ref="D7:F7"/>
    <mergeCell ref="G7:Q7"/>
    <mergeCell ref="D9:F9"/>
    <mergeCell ref="G9:Q9"/>
    <mergeCell ref="D10:F10"/>
    <mergeCell ref="G10:Q10"/>
    <mergeCell ref="D12:F12"/>
    <mergeCell ref="G12:Q12"/>
    <mergeCell ref="D13:F13"/>
    <mergeCell ref="G13:Q13"/>
    <mergeCell ref="E16:R16"/>
    <mergeCell ref="E19:Q19"/>
    <mergeCell ref="E20:Q20"/>
    <mergeCell ref="E21:Q21"/>
    <mergeCell ref="E22:Q22"/>
    <mergeCell ref="C26:S26"/>
    <mergeCell ref="B28:S28"/>
    <mergeCell ref="B30:C30"/>
    <mergeCell ref="D30:F30"/>
    <mergeCell ref="G30:I30"/>
    <mergeCell ref="J30:K30"/>
    <mergeCell ref="L30:N30"/>
    <mergeCell ref="O30:Q30"/>
    <mergeCell ref="D31:F31"/>
    <mergeCell ref="G31:I31"/>
    <mergeCell ref="J31:K31"/>
    <mergeCell ref="L31:N31"/>
    <mergeCell ref="O31:Q31"/>
    <mergeCell ref="J32:K32"/>
    <mergeCell ref="D33:F33"/>
    <mergeCell ref="G33:I33"/>
    <mergeCell ref="J33:K33"/>
    <mergeCell ref="L33:N33"/>
    <mergeCell ref="O33:Q33"/>
    <mergeCell ref="J34:K34"/>
    <mergeCell ref="D35:F35"/>
    <mergeCell ref="G35:I35"/>
    <mergeCell ref="J35:K35"/>
    <mergeCell ref="L35:N35"/>
    <mergeCell ref="O35:Q35"/>
    <mergeCell ref="J36:K36"/>
    <mergeCell ref="D37:F37"/>
    <mergeCell ref="G37:I37"/>
    <mergeCell ref="J37:K37"/>
    <mergeCell ref="L37:N37"/>
    <mergeCell ref="O37:Q37"/>
    <mergeCell ref="J38:K38"/>
    <mergeCell ref="D39:F39"/>
    <mergeCell ref="G39:I39"/>
    <mergeCell ref="J39:K39"/>
    <mergeCell ref="L39:N39"/>
    <mergeCell ref="O39:Q39"/>
    <mergeCell ref="J40:K40"/>
    <mergeCell ref="D43:F43"/>
    <mergeCell ref="G43:I43"/>
    <mergeCell ref="J43:K43"/>
    <mergeCell ref="L43:N43"/>
    <mergeCell ref="D44:F44"/>
    <mergeCell ref="G44:I44"/>
    <mergeCell ref="J44:K44"/>
    <mergeCell ref="D45:F45"/>
    <mergeCell ref="G45:I45"/>
    <mergeCell ref="J45:K45"/>
    <mergeCell ref="O45:Q45"/>
    <mergeCell ref="D46:F46"/>
    <mergeCell ref="G46:I46"/>
    <mergeCell ref="J46:K46"/>
    <mergeCell ref="L46:N46"/>
    <mergeCell ref="O46:Q46"/>
    <mergeCell ref="D47:F47"/>
    <mergeCell ref="G47:I47"/>
    <mergeCell ref="J47:K47"/>
    <mergeCell ref="L47:N47"/>
    <mergeCell ref="E48:F48"/>
    <mergeCell ref="H48:I48"/>
    <mergeCell ref="M48:N48"/>
    <mergeCell ref="D49:R49"/>
    <mergeCell ref="D50:R50"/>
    <mergeCell ref="B51:S51"/>
    <mergeCell ref="G52:I52"/>
    <mergeCell ref="J52:K52"/>
    <mergeCell ref="L52:N52"/>
    <mergeCell ref="G53:I53"/>
    <mergeCell ref="J53:K53"/>
    <mergeCell ref="L53:N53"/>
    <mergeCell ref="G54:I54"/>
    <mergeCell ref="J54:K54"/>
    <mergeCell ref="L54:N54"/>
    <mergeCell ref="G55:I55"/>
    <mergeCell ref="J55:K55"/>
    <mergeCell ref="L55:N55"/>
    <mergeCell ref="G56:I56"/>
    <mergeCell ref="J56:K56"/>
    <mergeCell ref="L56:N56"/>
    <mergeCell ref="B57:S57"/>
    <mergeCell ref="B59:S59"/>
    <mergeCell ref="B61:S61"/>
    <mergeCell ref="B63:F63"/>
    <mergeCell ref="B64:F64"/>
    <mergeCell ref="B65:F65"/>
    <mergeCell ref="B66:S66"/>
    <mergeCell ref="B67:S67"/>
    <mergeCell ref="B70:S70"/>
    <mergeCell ref="B31:C32"/>
    <mergeCell ref="B33:C34"/>
    <mergeCell ref="B35:C36"/>
    <mergeCell ref="B37:C38"/>
    <mergeCell ref="B39:C40"/>
    <mergeCell ref="B42:C43"/>
    <mergeCell ref="O42:Q43"/>
    <mergeCell ref="R42:R43"/>
    <mergeCell ref="S42:S43"/>
    <mergeCell ref="C44:C45"/>
    <mergeCell ref="L44:N45"/>
    <mergeCell ref="C46:C48"/>
    <mergeCell ref="O47:Q48"/>
    <mergeCell ref="R47:R48"/>
    <mergeCell ref="S47:S48"/>
    <mergeCell ref="B49:B50"/>
    <mergeCell ref="C49:C50"/>
    <mergeCell ref="B52:F54"/>
    <mergeCell ref="C55:F56"/>
  </mergeCells>
  <phoneticPr fontId="7"/>
  <dataValidations count="6">
    <dataValidation imeMode="off" allowBlank="1" showDropDown="0" showInputMessage="1" showErrorMessage="1" sqref="R47 L55:P55 L53:P53 G53:K56 D44:K45 R44:S45 S50"/>
    <dataValidation imeMode="hiragana" allowBlank="1" showDropDown="0" showInputMessage="1" showErrorMessage="1" sqref="G12:Q12 G9:Q9 G6:Q6"/>
    <dataValidation type="list" allowBlank="1" showDropDown="0" showInputMessage="1" showErrorMessage="1" prompt="7~11を選択" sqref="P38 P32 P34 P36 P40 E38 H38 M38 E32 H32 M32 E34 H34 M34 E36 H36 M36 E40 H40 M40">
      <formula1>"7,8,9,10,11"</formula1>
    </dataValidation>
    <dataValidation allowBlank="1" showDropDown="0" showInputMessage="1" showErrorMessage="1" prompt="自動入力" sqref="J38:K38 J32:K32 J34:K34 J36:K36 J40:K40"/>
    <dataValidation type="list" allowBlank="1" showDropDown="0" showInputMessage="1" showErrorMessage="1" prompt="該当する場合「☑」を選択" sqref="D22">
      <formula1>"□,☑"</formula1>
    </dataValidation>
    <dataValidation type="list" allowBlank="1" showDropDown="0" showInputMessage="1" showErrorMessage="1" prompt="下記リストから選択" sqref="R19:R22">
      <formula1>"別紙1,別紙2,別紙3,別紙4"</formula1>
    </dataValidation>
  </dataValidations>
  <printOptions horizontalCentered="1"/>
  <pageMargins left="0.59055118110236227" right="0.31496062992125984" top="0.55118110236220474" bottom="0.15748031496062992" header="0.31496062992125984" footer="0.31496062992125984"/>
  <pageSetup paperSize="9" scale="94" fitToWidth="0" fitToHeight="0" orientation="portrait" usePrinterDefaults="1" r:id="rId1"/>
  <rowBreaks count="1" manualBreakCount="1">
    <brk id="26"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7">
    <tabColor rgb="FFCCFFCC"/>
  </sheetPr>
  <dimension ref="A1:AK62"/>
  <sheetViews>
    <sheetView showGridLines="0" view="pageBreakPreview" zoomScale="60" workbookViewId="0"/>
  </sheetViews>
  <sheetFormatPr defaultColWidth="5.625" defaultRowHeight="28.5"/>
  <cols>
    <col min="1" max="1" width="17.5" style="277" customWidth="1"/>
    <col min="2" max="2" width="32.625" style="277" customWidth="1"/>
    <col min="3" max="3" width="41.625" style="277" customWidth="1"/>
    <col min="4" max="7" width="6" style="277" customWidth="1"/>
    <col min="8" max="9" width="10.5" style="277" customWidth="1"/>
    <col min="10" max="10" width="5.875" style="278" customWidth="1"/>
    <col min="11" max="11" width="11.125" style="277" customWidth="1"/>
    <col min="12" max="14" width="5.5" style="277" customWidth="1"/>
    <col min="15" max="35" width="5.625" style="277"/>
    <col min="36" max="36" width="5.625" style="278"/>
    <col min="37" max="254" width="5.625" style="277"/>
    <col min="255" max="256" width="7.5" style="277" customWidth="1"/>
    <col min="257" max="510" width="5.625" style="277"/>
    <col min="511" max="512" width="7.5" style="277" customWidth="1"/>
    <col min="513" max="766" width="5.625" style="277"/>
    <col min="767" max="768" width="7.5" style="277" customWidth="1"/>
    <col min="769" max="1022" width="5.625" style="277"/>
    <col min="1023" max="1024" width="7.5" style="277" customWidth="1"/>
    <col min="1025" max="1278" width="5.625" style="277"/>
    <col min="1279" max="1280" width="7.5" style="277" customWidth="1"/>
    <col min="1281" max="1534" width="5.625" style="277"/>
    <col min="1535" max="1536" width="7.5" style="277" customWidth="1"/>
    <col min="1537" max="1790" width="5.625" style="277"/>
    <col min="1791" max="1792" width="7.5" style="277" customWidth="1"/>
    <col min="1793" max="2046" width="5.625" style="277"/>
    <col min="2047" max="2048" width="7.5" style="277" customWidth="1"/>
    <col min="2049" max="2302" width="5.625" style="277"/>
    <col min="2303" max="2304" width="7.5" style="277" customWidth="1"/>
    <col min="2305" max="2558" width="5.625" style="277"/>
    <col min="2559" max="2560" width="7.5" style="277" customWidth="1"/>
    <col min="2561" max="2814" width="5.625" style="277"/>
    <col min="2815" max="2816" width="7.5" style="277" customWidth="1"/>
    <col min="2817" max="3070" width="5.625" style="277"/>
    <col min="3071" max="3072" width="7.5" style="277" customWidth="1"/>
    <col min="3073" max="3326" width="5.625" style="277"/>
    <col min="3327" max="3328" width="7.5" style="277" customWidth="1"/>
    <col min="3329" max="3582" width="5.625" style="277"/>
    <col min="3583" max="3584" width="7.5" style="277" customWidth="1"/>
    <col min="3585" max="3838" width="5.625" style="277"/>
    <col min="3839" max="3840" width="7.5" style="277" customWidth="1"/>
    <col min="3841" max="4094" width="5.625" style="277"/>
    <col min="4095" max="4096" width="7.5" style="277" customWidth="1"/>
    <col min="4097" max="4350" width="5.625" style="277"/>
    <col min="4351" max="4352" width="7.5" style="277" customWidth="1"/>
    <col min="4353" max="4606" width="5.625" style="277"/>
    <col min="4607" max="4608" width="7.5" style="277" customWidth="1"/>
    <col min="4609" max="4862" width="5.625" style="277"/>
    <col min="4863" max="4864" width="7.5" style="277" customWidth="1"/>
    <col min="4865" max="5118" width="5.625" style="277"/>
    <col min="5119" max="5120" width="7.5" style="277" customWidth="1"/>
    <col min="5121" max="5374" width="5.625" style="277"/>
    <col min="5375" max="5376" width="7.5" style="277" customWidth="1"/>
    <col min="5377" max="5630" width="5.625" style="277"/>
    <col min="5631" max="5632" width="7.5" style="277" customWidth="1"/>
    <col min="5633" max="5886" width="5.625" style="277"/>
    <col min="5887" max="5888" width="7.5" style="277" customWidth="1"/>
    <col min="5889" max="6142" width="5.625" style="277"/>
    <col min="6143" max="6144" width="7.5" style="277" customWidth="1"/>
    <col min="6145" max="6398" width="5.625" style="277"/>
    <col min="6399" max="6400" width="7.5" style="277" customWidth="1"/>
    <col min="6401" max="6654" width="5.625" style="277"/>
    <col min="6655" max="6656" width="7.5" style="277" customWidth="1"/>
    <col min="6657" max="6910" width="5.625" style="277"/>
    <col min="6911" max="6912" width="7.5" style="277" customWidth="1"/>
    <col min="6913" max="7166" width="5.625" style="277"/>
    <col min="7167" max="7168" width="7.5" style="277" customWidth="1"/>
    <col min="7169" max="7422" width="5.625" style="277"/>
    <col min="7423" max="7424" width="7.5" style="277" customWidth="1"/>
    <col min="7425" max="7678" width="5.625" style="277"/>
    <col min="7679" max="7680" width="7.5" style="277" customWidth="1"/>
    <col min="7681" max="7934" width="5.625" style="277"/>
    <col min="7935" max="7936" width="7.5" style="277" customWidth="1"/>
    <col min="7937" max="8190" width="5.625" style="277"/>
    <col min="8191" max="8192" width="7.5" style="277" customWidth="1"/>
    <col min="8193" max="8446" width="5.625" style="277"/>
    <col min="8447" max="8448" width="7.5" style="277" customWidth="1"/>
    <col min="8449" max="8702" width="5.625" style="277"/>
    <col min="8703" max="8704" width="7.5" style="277" customWidth="1"/>
    <col min="8705" max="8958" width="5.625" style="277"/>
    <col min="8959" max="8960" width="7.5" style="277" customWidth="1"/>
    <col min="8961" max="9214" width="5.625" style="277"/>
    <col min="9215" max="9216" width="7.5" style="277" customWidth="1"/>
    <col min="9217" max="9470" width="5.625" style="277"/>
    <col min="9471" max="9472" width="7.5" style="277" customWidth="1"/>
    <col min="9473" max="9726" width="5.625" style="277"/>
    <col min="9727" max="9728" width="7.5" style="277" customWidth="1"/>
    <col min="9729" max="9982" width="5.625" style="277"/>
    <col min="9983" max="9984" width="7.5" style="277" customWidth="1"/>
    <col min="9985" max="10238" width="5.625" style="277"/>
    <col min="10239" max="10240" width="7.5" style="277" customWidth="1"/>
    <col min="10241" max="10494" width="5.625" style="277"/>
    <col min="10495" max="10496" width="7.5" style="277" customWidth="1"/>
    <col min="10497" max="10750" width="5.625" style="277"/>
    <col min="10751" max="10752" width="7.5" style="277" customWidth="1"/>
    <col min="10753" max="11006" width="5.625" style="277"/>
    <col min="11007" max="11008" width="7.5" style="277" customWidth="1"/>
    <col min="11009" max="11262" width="5.625" style="277"/>
    <col min="11263" max="11264" width="7.5" style="277" customWidth="1"/>
    <col min="11265" max="11518" width="5.625" style="277"/>
    <col min="11519" max="11520" width="7.5" style="277" customWidth="1"/>
    <col min="11521" max="11774" width="5.625" style="277"/>
    <col min="11775" max="11776" width="7.5" style="277" customWidth="1"/>
    <col min="11777" max="12030" width="5.625" style="277"/>
    <col min="12031" max="12032" width="7.5" style="277" customWidth="1"/>
    <col min="12033" max="12286" width="5.625" style="277"/>
    <col min="12287" max="12288" width="7.5" style="277" customWidth="1"/>
    <col min="12289" max="12542" width="5.625" style="277"/>
    <col min="12543" max="12544" width="7.5" style="277" customWidth="1"/>
    <col min="12545" max="12798" width="5.625" style="277"/>
    <col min="12799" max="12800" width="7.5" style="277" customWidth="1"/>
    <col min="12801" max="13054" width="5.625" style="277"/>
    <col min="13055" max="13056" width="7.5" style="277" customWidth="1"/>
    <col min="13057" max="13310" width="5.625" style="277"/>
    <col min="13311" max="13312" width="7.5" style="277" customWidth="1"/>
    <col min="13313" max="13566" width="5.625" style="277"/>
    <col min="13567" max="13568" width="7.5" style="277" customWidth="1"/>
    <col min="13569" max="13822" width="5.625" style="277"/>
    <col min="13823" max="13824" width="7.5" style="277" customWidth="1"/>
    <col min="13825" max="14078" width="5.625" style="277"/>
    <col min="14079" max="14080" width="7.5" style="277" customWidth="1"/>
    <col min="14081" max="14334" width="5.625" style="277"/>
    <col min="14335" max="14336" width="7.5" style="277" customWidth="1"/>
    <col min="14337" max="14590" width="5.625" style="277"/>
    <col min="14591" max="14592" width="7.5" style="277" customWidth="1"/>
    <col min="14593" max="14846" width="5.625" style="277"/>
    <col min="14847" max="14848" width="7.5" style="277" customWidth="1"/>
    <col min="14849" max="15102" width="5.625" style="277"/>
    <col min="15103" max="15104" width="7.5" style="277" customWidth="1"/>
    <col min="15105" max="15358" width="5.625" style="277"/>
    <col min="15359" max="15360" width="7.5" style="277" customWidth="1"/>
    <col min="15361" max="15614" width="5.625" style="277"/>
    <col min="15615" max="15616" width="7.5" style="277" customWidth="1"/>
    <col min="15617" max="15870" width="5.625" style="277"/>
    <col min="15871" max="15872" width="7.5" style="277" customWidth="1"/>
    <col min="15873" max="16126" width="5.625" style="277"/>
    <col min="16127" max="16128" width="7.5" style="277" customWidth="1"/>
    <col min="16129" max="16384" width="5.625" style="277"/>
  </cols>
  <sheetData>
    <row r="1" spans="1:37" ht="36.75" customHeight="1">
      <c r="A1" s="280" t="s">
        <v>60</v>
      </c>
      <c r="B1" s="298"/>
      <c r="C1" s="298"/>
      <c r="D1" s="298"/>
      <c r="E1" s="298"/>
      <c r="F1" s="298"/>
      <c r="G1" s="298"/>
      <c r="H1" s="298"/>
      <c r="I1" s="298"/>
    </row>
    <row r="2" spans="1:37" ht="28.5" customHeight="1">
      <c r="A2" s="281" t="s">
        <v>80</v>
      </c>
      <c r="B2" s="281"/>
      <c r="C2" s="281"/>
      <c r="D2" s="281"/>
      <c r="E2" s="281"/>
      <c r="F2" s="281"/>
      <c r="G2" s="281"/>
      <c r="H2" s="281"/>
      <c r="I2" s="281"/>
      <c r="J2" s="338"/>
      <c r="K2" s="343"/>
      <c r="L2" s="343"/>
      <c r="M2" s="343"/>
      <c r="N2" s="343"/>
      <c r="O2" s="343"/>
    </row>
    <row r="3" spans="1:37" ht="28.5" customHeight="1">
      <c r="A3" s="282"/>
      <c r="B3" s="299"/>
      <c r="C3" s="299"/>
      <c r="D3" s="299"/>
      <c r="E3" s="299"/>
      <c r="F3" s="299"/>
      <c r="G3" s="299"/>
      <c r="H3" s="322" t="str">
        <f>参４_申請!E3</f>
        <v>令和　　年　　月　　日</v>
      </c>
      <c r="I3" s="332"/>
      <c r="J3" s="338"/>
      <c r="K3" s="343"/>
      <c r="L3" s="343"/>
      <c r="M3" s="343"/>
      <c r="N3" s="343"/>
      <c r="O3" s="343"/>
    </row>
    <row r="4" spans="1:37" ht="39.75" customHeight="1">
      <c r="A4" s="283" t="s">
        <v>363</v>
      </c>
      <c r="B4" s="300" t="s">
        <v>65</v>
      </c>
      <c r="C4" s="283" t="s">
        <v>245</v>
      </c>
      <c r="D4" s="310" t="s">
        <v>360</v>
      </c>
      <c r="E4" s="316"/>
      <c r="F4" s="318"/>
      <c r="G4" s="319" t="s">
        <v>358</v>
      </c>
      <c r="H4" s="323"/>
      <c r="I4" s="333"/>
      <c r="J4" s="319" t="s">
        <v>43</v>
      </c>
      <c r="K4" s="344"/>
      <c r="L4" s="344"/>
      <c r="M4" s="344"/>
      <c r="N4" s="354"/>
      <c r="O4" s="355"/>
    </row>
    <row r="5" spans="1:37" ht="39.75" customHeight="1">
      <c r="A5" s="284"/>
      <c r="B5" s="284"/>
      <c r="C5" s="284"/>
      <c r="D5" s="311"/>
      <c r="E5" s="300" t="s">
        <v>108</v>
      </c>
      <c r="F5" s="300" t="s">
        <v>192</v>
      </c>
      <c r="G5" s="320"/>
      <c r="H5" s="324" t="s">
        <v>108</v>
      </c>
      <c r="I5" s="324" t="s">
        <v>102</v>
      </c>
      <c r="J5" s="320"/>
      <c r="K5" s="345" t="s">
        <v>263</v>
      </c>
      <c r="L5" s="351" t="s">
        <v>361</v>
      </c>
      <c r="M5" s="323"/>
      <c r="N5" s="333"/>
      <c r="O5" s="355"/>
    </row>
    <row r="6" spans="1:37" ht="63.75" customHeight="1">
      <c r="A6" s="285"/>
      <c r="B6" s="285"/>
      <c r="C6" s="285"/>
      <c r="D6" s="312"/>
      <c r="E6" s="317"/>
      <c r="F6" s="317"/>
      <c r="G6" s="321"/>
      <c r="H6" s="324"/>
      <c r="I6" s="324"/>
      <c r="J6" s="339"/>
      <c r="K6" s="345"/>
      <c r="L6" s="352" t="s">
        <v>307</v>
      </c>
      <c r="M6" s="353" t="s">
        <v>362</v>
      </c>
      <c r="N6" s="353" t="s">
        <v>50</v>
      </c>
      <c r="O6" s="343"/>
    </row>
    <row r="7" spans="1:37" ht="27" customHeight="1">
      <c r="A7" s="286"/>
      <c r="B7" s="286"/>
      <c r="C7" s="307"/>
      <c r="D7" s="313"/>
      <c r="E7" s="313"/>
      <c r="F7" s="313"/>
      <c r="G7" s="286"/>
      <c r="H7" s="325"/>
      <c r="I7" s="325"/>
      <c r="J7" s="340"/>
      <c r="K7" s="346"/>
      <c r="L7" s="349"/>
      <c r="M7" s="349"/>
      <c r="N7" s="349"/>
      <c r="AJ7" s="278" t="s">
        <v>37</v>
      </c>
      <c r="AK7" s="356"/>
    </row>
    <row r="8" spans="1:37" ht="27" customHeight="1">
      <c r="A8" s="286"/>
      <c r="B8" s="286"/>
      <c r="C8" s="307"/>
      <c r="D8" s="313"/>
      <c r="E8" s="313"/>
      <c r="F8" s="313"/>
      <c r="G8" s="286"/>
      <c r="H8" s="326"/>
      <c r="I8" s="326"/>
      <c r="J8" s="340"/>
      <c r="K8" s="347"/>
      <c r="L8" s="349"/>
      <c r="M8" s="349"/>
      <c r="N8" s="349"/>
      <c r="AJ8" s="278" t="s">
        <v>37</v>
      </c>
      <c r="AK8" s="356"/>
    </row>
    <row r="9" spans="1:37" ht="27" customHeight="1">
      <c r="A9" s="286"/>
      <c r="B9" s="286"/>
      <c r="C9" s="307"/>
      <c r="D9" s="313"/>
      <c r="E9" s="313"/>
      <c r="F9" s="313"/>
      <c r="G9" s="286"/>
      <c r="H9" s="326"/>
      <c r="I9" s="326"/>
      <c r="J9" s="340"/>
      <c r="K9" s="347"/>
      <c r="L9" s="349"/>
      <c r="M9" s="349"/>
      <c r="N9" s="349"/>
      <c r="AJ9" s="278" t="s">
        <v>37</v>
      </c>
      <c r="AK9" s="356"/>
    </row>
    <row r="10" spans="1:37" ht="27" customHeight="1">
      <c r="A10" s="286"/>
      <c r="B10" s="286"/>
      <c r="C10" s="307"/>
      <c r="D10" s="313"/>
      <c r="E10" s="313"/>
      <c r="F10" s="313"/>
      <c r="G10" s="286"/>
      <c r="H10" s="326"/>
      <c r="I10" s="326"/>
      <c r="J10" s="340"/>
      <c r="K10" s="347"/>
      <c r="L10" s="349"/>
      <c r="M10" s="349"/>
      <c r="N10" s="349"/>
      <c r="AJ10" s="278" t="s">
        <v>37</v>
      </c>
      <c r="AK10" s="356"/>
    </row>
    <row r="11" spans="1:37" ht="27" customHeight="1">
      <c r="A11" s="286"/>
      <c r="B11" s="286"/>
      <c r="C11" s="307"/>
      <c r="D11" s="313"/>
      <c r="E11" s="313"/>
      <c r="F11" s="313"/>
      <c r="G11" s="286"/>
      <c r="H11" s="326"/>
      <c r="I11" s="326"/>
      <c r="J11" s="340"/>
      <c r="K11" s="347"/>
      <c r="L11" s="349"/>
      <c r="M11" s="349"/>
      <c r="N11" s="349"/>
      <c r="AJ11" s="278" t="s">
        <v>37</v>
      </c>
      <c r="AK11" s="356"/>
    </row>
    <row r="12" spans="1:37" ht="27" customHeight="1">
      <c r="A12" s="286"/>
      <c r="B12" s="286"/>
      <c r="C12" s="307"/>
      <c r="D12" s="313"/>
      <c r="E12" s="313"/>
      <c r="F12" s="313"/>
      <c r="G12" s="286"/>
      <c r="H12" s="326"/>
      <c r="I12" s="326"/>
      <c r="J12" s="340"/>
      <c r="K12" s="347"/>
      <c r="L12" s="349"/>
      <c r="M12" s="349"/>
      <c r="N12" s="349"/>
      <c r="AJ12" s="278" t="s">
        <v>37</v>
      </c>
      <c r="AK12" s="356"/>
    </row>
    <row r="13" spans="1:37" ht="27" customHeight="1">
      <c r="A13" s="286"/>
      <c r="B13" s="286"/>
      <c r="C13" s="307"/>
      <c r="D13" s="313"/>
      <c r="E13" s="313"/>
      <c r="F13" s="313"/>
      <c r="G13" s="286"/>
      <c r="H13" s="326"/>
      <c r="I13" s="326"/>
      <c r="J13" s="340"/>
      <c r="K13" s="347"/>
      <c r="L13" s="349"/>
      <c r="M13" s="349"/>
      <c r="N13" s="349"/>
      <c r="AJ13" s="278" t="s">
        <v>37</v>
      </c>
      <c r="AK13" s="356"/>
    </row>
    <row r="14" spans="1:37" ht="27" customHeight="1">
      <c r="A14" s="286"/>
      <c r="B14" s="286"/>
      <c r="C14" s="307"/>
      <c r="D14" s="313"/>
      <c r="E14" s="313"/>
      <c r="F14" s="313"/>
      <c r="G14" s="286"/>
      <c r="H14" s="326"/>
      <c r="I14" s="326"/>
      <c r="J14" s="340"/>
      <c r="K14" s="347"/>
      <c r="L14" s="349"/>
      <c r="M14" s="349"/>
      <c r="N14" s="349"/>
      <c r="AJ14" s="278" t="s">
        <v>37</v>
      </c>
      <c r="AK14" s="356"/>
    </row>
    <row r="15" spans="1:37" ht="27" customHeight="1">
      <c r="A15" s="286"/>
      <c r="B15" s="286"/>
      <c r="C15" s="307"/>
      <c r="D15" s="313"/>
      <c r="E15" s="313"/>
      <c r="F15" s="313"/>
      <c r="G15" s="286"/>
      <c r="H15" s="326"/>
      <c r="I15" s="326"/>
      <c r="J15" s="340"/>
      <c r="K15" s="347"/>
      <c r="L15" s="349"/>
      <c r="M15" s="349"/>
      <c r="N15" s="349"/>
      <c r="AJ15" s="278" t="s">
        <v>37</v>
      </c>
      <c r="AK15" s="356"/>
    </row>
    <row r="16" spans="1:37" ht="27" customHeight="1">
      <c r="A16" s="286"/>
      <c r="B16" s="286"/>
      <c r="C16" s="307"/>
      <c r="D16" s="313"/>
      <c r="E16" s="313"/>
      <c r="F16" s="313"/>
      <c r="G16" s="286"/>
      <c r="H16" s="326"/>
      <c r="I16" s="326"/>
      <c r="J16" s="340"/>
      <c r="K16" s="347"/>
      <c r="L16" s="349"/>
      <c r="M16" s="349"/>
      <c r="N16" s="349"/>
      <c r="AJ16" s="278" t="s">
        <v>37</v>
      </c>
      <c r="AK16" s="356"/>
    </row>
    <row r="17" spans="1:37" ht="27" customHeight="1">
      <c r="A17" s="286"/>
      <c r="B17" s="286"/>
      <c r="C17" s="307"/>
      <c r="D17" s="313"/>
      <c r="E17" s="313"/>
      <c r="F17" s="313"/>
      <c r="G17" s="286"/>
      <c r="H17" s="326"/>
      <c r="I17" s="326"/>
      <c r="J17" s="340"/>
      <c r="K17" s="347"/>
      <c r="L17" s="349"/>
      <c r="M17" s="349"/>
      <c r="N17" s="349"/>
      <c r="AJ17" s="278" t="s">
        <v>37</v>
      </c>
      <c r="AK17" s="356"/>
    </row>
    <row r="18" spans="1:37" ht="27" customHeight="1">
      <c r="A18" s="286"/>
      <c r="B18" s="286"/>
      <c r="C18" s="307"/>
      <c r="D18" s="313"/>
      <c r="E18" s="313"/>
      <c r="F18" s="313"/>
      <c r="G18" s="286"/>
      <c r="H18" s="326"/>
      <c r="I18" s="326"/>
      <c r="J18" s="340"/>
      <c r="K18" s="347"/>
      <c r="L18" s="349"/>
      <c r="M18" s="349"/>
      <c r="N18" s="349"/>
      <c r="AJ18" s="278" t="s">
        <v>37</v>
      </c>
      <c r="AK18" s="356"/>
    </row>
    <row r="19" spans="1:37" ht="27" customHeight="1">
      <c r="A19" s="286"/>
      <c r="B19" s="286"/>
      <c r="C19" s="307"/>
      <c r="D19" s="313"/>
      <c r="E19" s="313"/>
      <c r="F19" s="313"/>
      <c r="G19" s="286"/>
      <c r="H19" s="326"/>
      <c r="I19" s="326"/>
      <c r="J19" s="340"/>
      <c r="K19" s="347"/>
      <c r="L19" s="349"/>
      <c r="M19" s="349"/>
      <c r="N19" s="349"/>
      <c r="AJ19" s="278" t="s">
        <v>37</v>
      </c>
      <c r="AK19" s="356"/>
    </row>
    <row r="20" spans="1:37" ht="27" customHeight="1">
      <c r="A20" s="286"/>
      <c r="B20" s="286"/>
      <c r="C20" s="307"/>
      <c r="D20" s="313"/>
      <c r="E20" s="313"/>
      <c r="F20" s="313"/>
      <c r="G20" s="286"/>
      <c r="H20" s="326"/>
      <c r="I20" s="326"/>
      <c r="J20" s="340"/>
      <c r="K20" s="348"/>
      <c r="L20" s="349"/>
      <c r="M20" s="349"/>
      <c r="N20" s="349"/>
      <c r="AJ20" s="278" t="s">
        <v>37</v>
      </c>
      <c r="AK20" s="356"/>
    </row>
    <row r="21" spans="1:37" ht="27" customHeight="1">
      <c r="A21" s="286"/>
      <c r="B21" s="286"/>
      <c r="C21" s="307"/>
      <c r="D21" s="313"/>
      <c r="E21" s="313"/>
      <c r="F21" s="313"/>
      <c r="G21" s="286"/>
      <c r="H21" s="326"/>
      <c r="I21" s="326"/>
      <c r="J21" s="340"/>
      <c r="K21" s="347"/>
      <c r="L21" s="349"/>
      <c r="M21" s="349"/>
      <c r="N21" s="349"/>
      <c r="AJ21" s="278" t="s">
        <v>37</v>
      </c>
      <c r="AK21" s="356"/>
    </row>
    <row r="22" spans="1:37" ht="27" customHeight="1">
      <c r="A22" s="286"/>
      <c r="B22" s="286"/>
      <c r="C22" s="307"/>
      <c r="D22" s="313"/>
      <c r="E22" s="313"/>
      <c r="F22" s="313"/>
      <c r="G22" s="286"/>
      <c r="H22" s="326"/>
      <c r="I22" s="326"/>
      <c r="J22" s="340"/>
      <c r="K22" s="347"/>
      <c r="L22" s="349"/>
      <c r="M22" s="349"/>
      <c r="N22" s="349"/>
      <c r="AJ22" s="278" t="s">
        <v>37</v>
      </c>
      <c r="AK22" s="356"/>
    </row>
    <row r="23" spans="1:37" ht="27" customHeight="1">
      <c r="A23" s="286"/>
      <c r="B23" s="286"/>
      <c r="C23" s="307"/>
      <c r="D23" s="313"/>
      <c r="E23" s="313"/>
      <c r="F23" s="313"/>
      <c r="G23" s="286"/>
      <c r="H23" s="326"/>
      <c r="I23" s="326"/>
      <c r="J23" s="340"/>
      <c r="K23" s="347"/>
      <c r="L23" s="349"/>
      <c r="M23" s="349"/>
      <c r="N23" s="349"/>
      <c r="AJ23" s="278" t="s">
        <v>37</v>
      </c>
      <c r="AK23" s="356"/>
    </row>
    <row r="24" spans="1:37" ht="27" customHeight="1">
      <c r="A24" s="286"/>
      <c r="B24" s="286"/>
      <c r="C24" s="307"/>
      <c r="D24" s="313"/>
      <c r="E24" s="313"/>
      <c r="F24" s="313"/>
      <c r="G24" s="286"/>
      <c r="H24" s="326"/>
      <c r="I24" s="326"/>
      <c r="J24" s="340"/>
      <c r="K24" s="347"/>
      <c r="L24" s="349"/>
      <c r="M24" s="349"/>
      <c r="N24" s="349"/>
      <c r="AJ24" s="278" t="s">
        <v>37</v>
      </c>
      <c r="AK24" s="356"/>
    </row>
    <row r="25" spans="1:37" ht="27" customHeight="1">
      <c r="A25" s="286"/>
      <c r="B25" s="286"/>
      <c r="C25" s="307"/>
      <c r="D25" s="313"/>
      <c r="E25" s="313"/>
      <c r="F25" s="313"/>
      <c r="G25" s="286"/>
      <c r="H25" s="326"/>
      <c r="I25" s="326"/>
      <c r="J25" s="340"/>
      <c r="K25" s="348"/>
      <c r="L25" s="349"/>
      <c r="M25" s="349"/>
      <c r="N25" s="349"/>
      <c r="AJ25" s="278" t="s">
        <v>37</v>
      </c>
      <c r="AK25" s="356"/>
    </row>
    <row r="26" spans="1:37" ht="27" customHeight="1">
      <c r="A26" s="286"/>
      <c r="B26" s="286"/>
      <c r="C26" s="307"/>
      <c r="D26" s="313"/>
      <c r="E26" s="313"/>
      <c r="F26" s="313"/>
      <c r="G26" s="286"/>
      <c r="H26" s="326"/>
      <c r="I26" s="326"/>
      <c r="J26" s="340"/>
      <c r="K26" s="347"/>
      <c r="L26" s="349"/>
      <c r="M26" s="349"/>
      <c r="N26" s="349"/>
      <c r="AJ26" s="278" t="s">
        <v>37</v>
      </c>
      <c r="AK26" s="356"/>
    </row>
    <row r="27" spans="1:37" ht="27" customHeight="1">
      <c r="A27" s="286"/>
      <c r="B27" s="286"/>
      <c r="C27" s="307"/>
      <c r="D27" s="313"/>
      <c r="E27" s="313"/>
      <c r="F27" s="313"/>
      <c r="G27" s="286"/>
      <c r="H27" s="326"/>
      <c r="I27" s="326"/>
      <c r="J27" s="340"/>
      <c r="K27" s="347"/>
      <c r="L27" s="349"/>
      <c r="M27" s="349"/>
      <c r="N27" s="349"/>
      <c r="AJ27" s="278" t="s">
        <v>37</v>
      </c>
      <c r="AK27" s="356"/>
    </row>
    <row r="28" spans="1:37" ht="27" customHeight="1">
      <c r="A28" s="286"/>
      <c r="B28" s="286"/>
      <c r="C28" s="307"/>
      <c r="D28" s="313"/>
      <c r="E28" s="313"/>
      <c r="F28" s="313"/>
      <c r="G28" s="286"/>
      <c r="H28" s="326"/>
      <c r="I28" s="326"/>
      <c r="J28" s="340"/>
      <c r="K28" s="347"/>
      <c r="L28" s="349"/>
      <c r="M28" s="349"/>
      <c r="N28" s="349"/>
      <c r="AJ28" s="278" t="s">
        <v>37</v>
      </c>
      <c r="AK28" s="356"/>
    </row>
    <row r="29" spans="1:37" ht="27" customHeight="1">
      <c r="A29" s="286"/>
      <c r="B29" s="286"/>
      <c r="C29" s="307"/>
      <c r="D29" s="313"/>
      <c r="E29" s="313"/>
      <c r="F29" s="313"/>
      <c r="G29" s="307"/>
      <c r="H29" s="326"/>
      <c r="I29" s="326"/>
      <c r="J29" s="340"/>
      <c r="K29" s="347"/>
      <c r="L29" s="349"/>
      <c r="M29" s="349"/>
      <c r="N29" s="349"/>
      <c r="AK29" s="356"/>
    </row>
    <row r="30" spans="1:37">
      <c r="A30" s="286"/>
      <c r="B30" s="286"/>
      <c r="C30" s="307"/>
      <c r="D30" s="313"/>
      <c r="E30" s="313"/>
      <c r="F30" s="313"/>
      <c r="G30" s="307"/>
      <c r="H30" s="326"/>
      <c r="I30" s="326"/>
      <c r="J30" s="340"/>
      <c r="K30" s="349"/>
      <c r="L30" s="349"/>
      <c r="M30" s="349"/>
      <c r="N30" s="349"/>
    </row>
    <row r="31" spans="1:37">
      <c r="A31" s="286"/>
      <c r="B31" s="286"/>
      <c r="C31" s="307"/>
      <c r="D31" s="313"/>
      <c r="E31" s="313"/>
      <c r="F31" s="313"/>
      <c r="G31" s="307"/>
      <c r="H31" s="326"/>
      <c r="I31" s="326"/>
      <c r="J31" s="340"/>
      <c r="K31" s="349"/>
      <c r="L31" s="349"/>
      <c r="M31" s="349"/>
      <c r="N31" s="349"/>
    </row>
    <row r="32" spans="1:37">
      <c r="A32" s="286"/>
      <c r="B32" s="286"/>
      <c r="C32" s="307"/>
      <c r="D32" s="313"/>
      <c r="E32" s="313"/>
      <c r="F32" s="313"/>
      <c r="G32" s="307"/>
      <c r="H32" s="326"/>
      <c r="I32" s="326"/>
      <c r="J32" s="340"/>
      <c r="K32" s="349"/>
      <c r="L32" s="349"/>
      <c r="M32" s="349"/>
      <c r="N32" s="349"/>
    </row>
    <row r="33" spans="1:36">
      <c r="A33" s="287"/>
      <c r="B33" s="287"/>
      <c r="C33" s="308"/>
      <c r="D33" s="314"/>
      <c r="E33" s="314"/>
      <c r="F33" s="314"/>
      <c r="G33" s="308"/>
      <c r="H33" s="327"/>
      <c r="I33" s="327"/>
      <c r="J33" s="341"/>
      <c r="K33" s="350"/>
      <c r="L33" s="350"/>
      <c r="M33" s="350"/>
      <c r="N33" s="350"/>
    </row>
    <row r="34" spans="1:36">
      <c r="A34" s="288"/>
      <c r="B34" s="301"/>
      <c r="C34" s="301"/>
      <c r="D34" s="301"/>
      <c r="E34" s="301"/>
      <c r="F34" s="301"/>
      <c r="G34" s="301"/>
      <c r="H34" s="288"/>
      <c r="I34" s="288"/>
    </row>
    <row r="35" spans="1:36">
      <c r="A35" s="289"/>
      <c r="B35" s="302"/>
      <c r="C35" s="302"/>
      <c r="D35" s="302"/>
      <c r="E35" s="302"/>
      <c r="F35" s="302"/>
      <c r="G35" s="302"/>
      <c r="H35" s="328"/>
      <c r="I35" s="328"/>
    </row>
    <row r="36" spans="1:36">
      <c r="A36" s="290"/>
      <c r="B36" s="303"/>
      <c r="C36" s="303"/>
      <c r="D36" s="303"/>
      <c r="E36" s="303"/>
      <c r="F36" s="303"/>
      <c r="G36" s="303"/>
      <c r="H36" s="303"/>
      <c r="I36" s="303"/>
    </row>
    <row r="37" spans="1:36">
      <c r="A37" s="291"/>
      <c r="B37" s="291"/>
      <c r="C37" s="291"/>
      <c r="D37" s="291"/>
      <c r="E37" s="291"/>
      <c r="F37" s="291"/>
      <c r="G37" s="291"/>
      <c r="H37" s="329"/>
      <c r="I37" s="334"/>
    </row>
    <row r="38" spans="1:36" s="279" customFormat="1" ht="29.25" customHeight="1">
      <c r="A38" s="292" t="s">
        <v>359</v>
      </c>
      <c r="B38" s="292"/>
      <c r="C38" s="309" t="s">
        <v>357</v>
      </c>
      <c r="D38" s="315"/>
      <c r="E38" s="315"/>
      <c r="F38" s="315"/>
      <c r="G38" s="315"/>
      <c r="H38" s="330" t="s">
        <v>193</v>
      </c>
      <c r="I38" s="335"/>
      <c r="J38" s="342"/>
      <c r="AJ38" s="342"/>
    </row>
    <row r="39" spans="1:36">
      <c r="A39" s="293"/>
      <c r="B39" s="304"/>
      <c r="C39" s="304"/>
      <c r="D39" s="304"/>
      <c r="E39" s="304"/>
      <c r="F39" s="304"/>
      <c r="G39" s="304"/>
      <c r="H39" s="329"/>
      <c r="I39" s="336"/>
    </row>
    <row r="40" spans="1:36">
      <c r="A40" s="293"/>
      <c r="B40" s="304"/>
      <c r="C40" s="304"/>
      <c r="D40" s="304"/>
      <c r="E40" s="304"/>
      <c r="F40" s="304"/>
      <c r="G40" s="304"/>
      <c r="H40" s="329"/>
      <c r="I40" s="334"/>
    </row>
    <row r="41" spans="1:36">
      <c r="A41" s="293"/>
      <c r="B41" s="305"/>
      <c r="C41" s="305"/>
      <c r="D41" s="305"/>
      <c r="E41" s="305"/>
      <c r="F41" s="305"/>
      <c r="G41" s="305"/>
      <c r="H41" s="329"/>
      <c r="I41" s="337"/>
    </row>
    <row r="42" spans="1:36">
      <c r="A42" s="294"/>
      <c r="B42" s="305"/>
      <c r="C42" s="305"/>
      <c r="D42" s="305"/>
      <c r="E42" s="305"/>
      <c r="F42" s="305"/>
      <c r="G42" s="305"/>
      <c r="H42" s="329"/>
      <c r="I42" s="337"/>
    </row>
    <row r="43" spans="1:36">
      <c r="A43" s="294"/>
      <c r="B43" s="305"/>
      <c r="C43" s="305"/>
      <c r="D43" s="305"/>
      <c r="E43" s="305"/>
      <c r="F43" s="305"/>
      <c r="G43" s="305"/>
      <c r="H43" s="329"/>
      <c r="I43" s="337"/>
    </row>
    <row r="44" spans="1:36">
      <c r="A44" s="294"/>
      <c r="B44" s="305"/>
      <c r="C44" s="305"/>
      <c r="D44" s="305"/>
      <c r="E44" s="305"/>
      <c r="F44" s="305"/>
      <c r="G44" s="305"/>
      <c r="H44" s="329"/>
      <c r="I44" s="337"/>
    </row>
    <row r="45" spans="1:36">
      <c r="A45" s="294"/>
      <c r="B45" s="305"/>
      <c r="C45" s="305"/>
      <c r="D45" s="305"/>
      <c r="E45" s="305"/>
      <c r="F45" s="305"/>
      <c r="G45" s="305"/>
      <c r="H45" s="331"/>
      <c r="I45" s="337"/>
    </row>
    <row r="49" spans="1:9">
      <c r="B49" s="306"/>
    </row>
    <row r="56" spans="1:9">
      <c r="A56" s="295" t="s">
        <v>355</v>
      </c>
      <c r="B56" s="295"/>
      <c r="C56" s="295"/>
      <c r="D56" s="295"/>
      <c r="E56" s="295"/>
      <c r="F56" s="295"/>
      <c r="G56" s="295"/>
      <c r="H56" s="295"/>
      <c r="I56" s="295"/>
    </row>
    <row r="57" spans="1:9">
      <c r="A57" s="295" t="s">
        <v>348</v>
      </c>
      <c r="B57" s="295"/>
      <c r="C57" s="295"/>
      <c r="D57" s="295"/>
      <c r="E57" s="295"/>
      <c r="F57" s="295"/>
      <c r="G57" s="295"/>
      <c r="H57" s="295"/>
      <c r="I57" s="295"/>
    </row>
    <row r="58" spans="1:9">
      <c r="A58" s="295" t="s">
        <v>356</v>
      </c>
      <c r="B58" s="295"/>
      <c r="C58" s="295"/>
      <c r="D58" s="295"/>
      <c r="E58" s="295"/>
      <c r="F58" s="295"/>
      <c r="G58" s="295"/>
      <c r="H58" s="295"/>
      <c r="I58" s="295"/>
    </row>
    <row r="59" spans="1:9" ht="56.25" customHeight="1">
      <c r="A59" s="296" t="s">
        <v>160</v>
      </c>
      <c r="B59" s="296"/>
      <c r="C59" s="296"/>
      <c r="D59" s="296"/>
      <c r="E59" s="296"/>
      <c r="F59" s="296"/>
      <c r="G59" s="296"/>
      <c r="H59" s="296"/>
      <c r="I59" s="296"/>
    </row>
    <row r="60" spans="1:9">
      <c r="A60" s="295" t="s">
        <v>308</v>
      </c>
      <c r="B60" s="295"/>
      <c r="C60" s="295"/>
      <c r="D60" s="295"/>
      <c r="E60" s="295"/>
      <c r="F60" s="295"/>
      <c r="G60" s="295"/>
      <c r="H60" s="295"/>
      <c r="I60" s="295"/>
    </row>
    <row r="61" spans="1:9" ht="45" customHeight="1">
      <c r="A61" s="297" t="s">
        <v>267</v>
      </c>
      <c r="B61" s="297"/>
      <c r="C61" s="297"/>
      <c r="D61" s="297"/>
      <c r="E61" s="297"/>
      <c r="F61" s="297"/>
      <c r="G61" s="297"/>
      <c r="H61" s="297"/>
      <c r="I61" s="297"/>
    </row>
    <row r="62" spans="1:9">
      <c r="A62" s="295" t="s">
        <v>265</v>
      </c>
      <c r="B62" s="295"/>
      <c r="C62" s="295"/>
      <c r="D62" s="295"/>
      <c r="E62" s="295"/>
      <c r="F62" s="295"/>
      <c r="G62" s="295"/>
      <c r="H62" s="295"/>
      <c r="I62" s="295"/>
    </row>
  </sheetData>
  <mergeCells count="22">
    <mergeCell ref="A2:I2"/>
    <mergeCell ref="K2:O2"/>
    <mergeCell ref="D4:F4"/>
    <mergeCell ref="G4:I4"/>
    <mergeCell ref="J4:N4"/>
    <mergeCell ref="L5:N5"/>
    <mergeCell ref="A36:I36"/>
    <mergeCell ref="A56:I56"/>
    <mergeCell ref="A57:I57"/>
    <mergeCell ref="A58:I58"/>
    <mergeCell ref="A59:I59"/>
    <mergeCell ref="A60:I60"/>
    <mergeCell ref="A61:I61"/>
    <mergeCell ref="A62:I62"/>
    <mergeCell ref="A4:A6"/>
    <mergeCell ref="B4:B6"/>
    <mergeCell ref="C4:C6"/>
    <mergeCell ref="E5:E6"/>
    <mergeCell ref="F5:F6"/>
    <mergeCell ref="H5:H6"/>
    <mergeCell ref="I5:I6"/>
    <mergeCell ref="K5:K6"/>
  </mergeCells>
  <phoneticPr fontId="7"/>
  <dataValidations count="4">
    <dataValidation type="list" allowBlank="1" showDropDown="0" showInputMessage="1" showErrorMessage="0" prompt="下記リストから該当する記号を選択" sqref="H7:H33">
      <formula1>"A,B,C,D,E,F,G,H,I,J,K,L,M"</formula1>
    </dataValidation>
    <dataValidation type="list" allowBlank="1" showDropDown="0" showInputMessage="1" showErrorMessage="0" prompt="下記リストから該当する年齢区分を選択" sqref="I7:I33">
      <formula1>"ア,イ,ウ,エ,オ,カ,キ,ク,ケ,コ,−,"</formula1>
    </dataValidation>
    <dataValidation type="list" allowBlank="1" showDropDown="0" showInputMessage="1" showErrorMessage="1" sqref="I34">
      <formula1>"ア,イ,ウ,エ,オ,カ,キ,ク,ケ,コ,−,"</formula1>
    </dataValidation>
    <dataValidation type="list" allowBlank="1" showDropDown="0" showInputMessage="1" showErrorMessage="1" sqref="H34">
      <formula1>"A,B,C,D,E,F,G,H,I,J,K,L,M"</formula1>
    </dataValidation>
  </dataValidations>
  <pageMargins left="0.31496062992125984" right="0.31496062992125984" top="0.74803149606299213" bottom="0.74803149606299213" header="0.31496062992125984" footer="0.31496062992125984"/>
  <pageSetup paperSize="9" scale="57" fitToWidth="1" fitToHeight="1" orientation="portrait" usePrinterDefaults="1" cellComments="asDisplayed" r:id="rId1"/>
  <rowBreaks count="1" manualBreakCount="1">
    <brk id="34"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8">
    <tabColor rgb="FFCCFFCC"/>
  </sheetPr>
  <dimension ref="A1:AA278"/>
  <sheetViews>
    <sheetView showGridLines="0" view="pageBreakPreview" zoomScaleSheetLayoutView="100" workbookViewId="0">
      <selection sqref="A1:C1"/>
    </sheetView>
  </sheetViews>
  <sheetFormatPr defaultColWidth="8.625" defaultRowHeight="18" customHeight="1"/>
  <cols>
    <col min="1" max="2" width="3.5" style="357" customWidth="1"/>
    <col min="3" max="3" width="8" style="357" customWidth="1"/>
    <col min="4" max="4" width="4.75" style="357" customWidth="1"/>
    <col min="5" max="5" width="7.625" style="357" customWidth="1"/>
    <col min="6" max="6" width="7.125" style="357" customWidth="1"/>
    <col min="7" max="7" width="5.75" style="357" hidden="1" customWidth="1"/>
    <col min="8" max="8" width="4.625" style="357" customWidth="1"/>
    <col min="9" max="9" width="8.625" style="357"/>
    <col min="10" max="10" width="8.375" style="357" customWidth="1"/>
    <col min="11" max="11" width="7.125" style="357" customWidth="1"/>
    <col min="12" max="12" width="6.125" style="357" hidden="1" customWidth="1"/>
    <col min="13" max="13" width="4.5" style="357" customWidth="1"/>
    <col min="14" max="15" width="7.625" style="357" customWidth="1"/>
    <col min="16" max="16" width="7.125" style="357" customWidth="1"/>
    <col min="17" max="17" width="7" style="357" hidden="1" customWidth="1"/>
    <col min="18" max="18" width="4.625" style="357" customWidth="1"/>
    <col min="19" max="20" width="7.625" style="357" customWidth="1"/>
    <col min="21" max="21" width="7.125" style="357" customWidth="1"/>
    <col min="22" max="22" width="5.625" style="357" hidden="1" customWidth="1"/>
    <col min="23" max="23" width="5.625" style="357" customWidth="1"/>
    <col min="24" max="24" width="7.625" style="357" customWidth="1"/>
    <col min="25" max="27" width="3.875" style="55" customWidth="1"/>
    <col min="28" max="41" width="4.625" style="55" customWidth="1"/>
    <col min="42" max="42" width="3.75" style="55" customWidth="1"/>
    <col min="43" max="84" width="4.625" style="55" customWidth="1"/>
    <col min="85" max="16384" width="8.625" style="55"/>
  </cols>
  <sheetData>
    <row r="1" spans="1:24" s="358" customFormat="1" ht="18" customHeight="1">
      <c r="A1" s="367" t="str">
        <f>"（"&amp;'別紙１①'!R20&amp;"）"</f>
        <v>（別紙1）</v>
      </c>
      <c r="B1" s="367"/>
      <c r="C1" s="367"/>
      <c r="D1" s="368"/>
      <c r="E1" s="368"/>
      <c r="F1" s="368"/>
      <c r="G1" s="368"/>
      <c r="H1" s="368"/>
      <c r="I1" s="368"/>
      <c r="J1" s="368"/>
      <c r="K1" s="368"/>
      <c r="L1" s="368"/>
      <c r="M1" s="368"/>
      <c r="N1" s="368"/>
      <c r="O1" s="368"/>
      <c r="P1" s="368"/>
      <c r="Q1" s="368"/>
      <c r="R1" s="368"/>
      <c r="S1" s="368"/>
      <c r="T1" s="368"/>
      <c r="U1" s="368"/>
      <c r="V1" s="368"/>
      <c r="W1" s="368"/>
      <c r="X1" s="368"/>
    </row>
    <row r="2" spans="1:24" s="358" customFormat="1" ht="18" customHeight="1">
      <c r="A2" s="368"/>
      <c r="B2" s="368"/>
      <c r="C2" s="368"/>
      <c r="D2" s="368"/>
      <c r="E2" s="368"/>
      <c r="F2" s="368"/>
      <c r="G2" s="368"/>
      <c r="H2" s="368"/>
      <c r="I2" s="368"/>
      <c r="J2" s="368"/>
      <c r="K2" s="368"/>
      <c r="L2" s="368"/>
      <c r="M2" s="368"/>
      <c r="N2" s="368"/>
      <c r="O2" s="368"/>
      <c r="P2" s="368"/>
      <c r="Q2" s="368"/>
      <c r="R2" s="368"/>
      <c r="S2" s="368"/>
      <c r="T2" s="368"/>
      <c r="U2" s="368"/>
      <c r="V2" s="368"/>
      <c r="W2" s="368"/>
      <c r="X2" s="368"/>
    </row>
    <row r="3" spans="1:24" s="358" customFormat="1" ht="18" customHeight="1">
      <c r="A3" s="369" t="s">
        <v>106</v>
      </c>
      <c r="B3" s="369"/>
      <c r="C3" s="369"/>
      <c r="D3" s="369"/>
      <c r="E3" s="369"/>
      <c r="F3" s="369"/>
      <c r="G3" s="369"/>
      <c r="H3" s="369"/>
      <c r="I3" s="369"/>
      <c r="J3" s="369"/>
      <c r="K3" s="369"/>
      <c r="L3" s="369"/>
      <c r="M3" s="369"/>
      <c r="N3" s="369"/>
      <c r="O3" s="369"/>
      <c r="P3" s="369"/>
      <c r="Q3" s="369"/>
      <c r="R3" s="369"/>
      <c r="S3" s="369"/>
      <c r="T3" s="369"/>
      <c r="U3" s="369"/>
      <c r="V3" s="369"/>
      <c r="W3" s="369"/>
      <c r="X3" s="369"/>
    </row>
    <row r="4" spans="1:24" s="359" customFormat="1" ht="18" customHeight="1">
      <c r="A4" s="370" t="s">
        <v>110</v>
      </c>
      <c r="B4" s="370"/>
      <c r="C4" s="370"/>
      <c r="D4" s="370"/>
      <c r="E4" s="370"/>
      <c r="F4" s="370"/>
      <c r="G4" s="370"/>
      <c r="H4" s="370"/>
      <c r="I4" s="370"/>
      <c r="J4" s="370"/>
      <c r="K4" s="370"/>
      <c r="L4" s="370"/>
      <c r="M4" s="370"/>
      <c r="N4" s="370"/>
      <c r="O4" s="370"/>
      <c r="P4" s="370"/>
      <c r="Q4" s="370"/>
      <c r="R4" s="370"/>
      <c r="S4" s="370"/>
      <c r="T4" s="370"/>
      <c r="U4" s="370"/>
      <c r="V4" s="370"/>
      <c r="W4" s="370"/>
      <c r="X4" s="370"/>
    </row>
    <row r="5" spans="1:24" s="359" customFormat="1" ht="18" customHeight="1">
      <c r="A5" s="371"/>
      <c r="B5" s="371"/>
      <c r="C5" s="371"/>
      <c r="D5" s="371"/>
      <c r="E5" s="371"/>
      <c r="F5" s="371"/>
      <c r="G5" s="371"/>
      <c r="H5" s="371"/>
      <c r="I5" s="371"/>
      <c r="J5" s="371"/>
      <c r="K5" s="371"/>
      <c r="L5" s="371"/>
      <c r="M5" s="371"/>
      <c r="N5" s="371"/>
      <c r="O5" s="371"/>
      <c r="P5" s="371"/>
      <c r="Q5" s="371"/>
      <c r="R5" s="371"/>
      <c r="S5" s="371"/>
      <c r="T5" s="371"/>
      <c r="U5" s="371"/>
      <c r="V5" s="371"/>
      <c r="W5" s="371"/>
      <c r="X5" s="371"/>
    </row>
    <row r="6" spans="1:24" s="359" customFormat="1" ht="18" customHeight="1">
      <c r="A6" s="371" t="s">
        <v>9</v>
      </c>
      <c r="B6" s="371"/>
      <c r="C6" s="371"/>
      <c r="D6" s="371"/>
      <c r="E6" s="371"/>
      <c r="F6" s="371"/>
      <c r="G6" s="371"/>
      <c r="H6" s="371"/>
      <c r="I6" s="371"/>
      <c r="J6" s="371"/>
      <c r="K6" s="371"/>
      <c r="L6" s="371"/>
      <c r="M6" s="371"/>
      <c r="N6" s="371"/>
      <c r="O6" s="371"/>
      <c r="P6" s="371"/>
      <c r="Q6" s="371"/>
      <c r="R6" s="371"/>
      <c r="S6" s="371"/>
      <c r="T6" s="371"/>
      <c r="U6" s="371"/>
      <c r="V6" s="371"/>
      <c r="W6" s="371"/>
      <c r="X6" s="371"/>
    </row>
    <row r="7" spans="1:24" s="359" customFormat="1" ht="18" customHeight="1">
      <c r="A7" s="371"/>
      <c r="B7" s="371"/>
      <c r="C7" s="371"/>
      <c r="D7" s="371"/>
      <c r="E7" s="371"/>
      <c r="F7" s="371"/>
      <c r="G7" s="371"/>
      <c r="H7" s="371"/>
      <c r="I7" s="371"/>
      <c r="J7" s="371"/>
      <c r="K7" s="371"/>
      <c r="L7" s="371"/>
      <c r="M7" s="371"/>
      <c r="N7" s="371"/>
      <c r="O7" s="371"/>
      <c r="P7" s="371"/>
      <c r="Q7" s="371"/>
      <c r="R7" s="371"/>
      <c r="S7" s="371"/>
      <c r="T7" s="371"/>
      <c r="U7" s="371"/>
      <c r="V7" s="371"/>
      <c r="W7" s="371"/>
      <c r="X7" s="371"/>
    </row>
    <row r="8" spans="1:24" s="359" customFormat="1" ht="18" customHeight="1">
      <c r="A8" s="371" t="s">
        <v>295</v>
      </c>
      <c r="B8" s="371"/>
      <c r="C8" s="371"/>
      <c r="D8" s="371"/>
      <c r="E8" s="371"/>
      <c r="F8" s="371"/>
      <c r="G8" s="371"/>
      <c r="H8" s="371"/>
      <c r="I8" s="371"/>
      <c r="J8" s="371"/>
      <c r="K8" s="371"/>
      <c r="L8" s="371"/>
      <c r="M8" s="371"/>
      <c r="N8" s="371"/>
      <c r="O8" s="371"/>
      <c r="P8" s="371"/>
      <c r="Q8" s="371"/>
      <c r="R8" s="371"/>
      <c r="S8" s="371"/>
      <c r="T8" s="371"/>
      <c r="U8" s="371"/>
      <c r="V8" s="371"/>
      <c r="W8" s="371"/>
      <c r="X8" s="371"/>
    </row>
    <row r="9" spans="1:24" s="359" customFormat="1" ht="6" customHeight="1">
      <c r="A9" s="368"/>
      <c r="B9" s="371"/>
      <c r="C9" s="371"/>
      <c r="D9" s="371"/>
      <c r="E9" s="371"/>
      <c r="F9" s="371"/>
      <c r="G9" s="371"/>
      <c r="H9" s="371"/>
      <c r="I9" s="371"/>
      <c r="J9" s="371"/>
      <c r="K9" s="371"/>
      <c r="L9" s="371"/>
      <c r="M9" s="371"/>
      <c r="N9" s="371"/>
      <c r="O9" s="371"/>
      <c r="P9" s="371"/>
      <c r="Q9" s="371"/>
      <c r="R9" s="371"/>
      <c r="S9" s="371"/>
      <c r="T9" s="371"/>
      <c r="U9" s="371"/>
      <c r="V9" s="371"/>
      <c r="W9" s="371"/>
      <c r="X9" s="371"/>
    </row>
    <row r="10" spans="1:24" s="359" customFormat="1" ht="25.9" customHeight="1">
      <c r="A10" s="372" t="s">
        <v>236</v>
      </c>
      <c r="B10" s="372"/>
      <c r="C10" s="372"/>
      <c r="D10" s="372"/>
      <c r="E10" s="372"/>
      <c r="F10" s="372"/>
      <c r="G10" s="372"/>
      <c r="H10" s="372"/>
      <c r="I10" s="372"/>
      <c r="J10" s="372"/>
      <c r="K10" s="595" t="s">
        <v>42</v>
      </c>
      <c r="L10" s="595"/>
      <c r="M10" s="595"/>
      <c r="N10" s="595"/>
      <c r="O10" s="595"/>
      <c r="P10" s="595"/>
      <c r="Q10" s="595"/>
      <c r="R10" s="595"/>
      <c r="S10" s="595"/>
      <c r="T10" s="595"/>
      <c r="U10" s="371"/>
      <c r="V10" s="371"/>
      <c r="W10" s="371"/>
      <c r="X10" s="371"/>
    </row>
    <row r="11" spans="1:24" s="359" customFormat="1" ht="37.15" customHeight="1">
      <c r="A11" s="373" t="s">
        <v>296</v>
      </c>
      <c r="B11" s="373"/>
      <c r="C11" s="373"/>
      <c r="D11" s="373"/>
      <c r="E11" s="373"/>
      <c r="F11" s="373"/>
      <c r="G11" s="373"/>
      <c r="H11" s="373"/>
      <c r="I11" s="373"/>
      <c r="J11" s="373"/>
      <c r="K11" s="596"/>
      <c r="L11" s="616"/>
      <c r="M11" s="616"/>
      <c r="N11" s="616"/>
      <c r="O11" s="616"/>
      <c r="P11" s="616"/>
      <c r="Q11" s="616"/>
      <c r="R11" s="616"/>
      <c r="S11" s="616"/>
      <c r="T11" s="616"/>
      <c r="U11" s="371"/>
      <c r="V11" s="371"/>
      <c r="W11" s="371"/>
      <c r="X11" s="371"/>
    </row>
    <row r="12" spans="1:24" s="359" customFormat="1" ht="37.15" customHeight="1">
      <c r="A12" s="373" t="s">
        <v>297</v>
      </c>
      <c r="B12" s="373"/>
      <c r="C12" s="373"/>
      <c r="D12" s="373"/>
      <c r="E12" s="373"/>
      <c r="F12" s="373"/>
      <c r="G12" s="373"/>
      <c r="H12" s="373"/>
      <c r="I12" s="373"/>
      <c r="J12" s="373"/>
      <c r="K12" s="596"/>
      <c r="L12" s="616"/>
      <c r="M12" s="616"/>
      <c r="N12" s="616"/>
      <c r="O12" s="616"/>
      <c r="P12" s="616"/>
      <c r="Q12" s="616"/>
      <c r="R12" s="616"/>
      <c r="S12" s="616"/>
      <c r="T12" s="616"/>
      <c r="U12" s="371"/>
      <c r="V12" s="371"/>
      <c r="W12" s="371"/>
      <c r="X12" s="371"/>
    </row>
    <row r="13" spans="1:24" s="359" customFormat="1" ht="37.15" customHeight="1">
      <c r="A13" s="373" t="s">
        <v>298</v>
      </c>
      <c r="B13" s="373"/>
      <c r="C13" s="373"/>
      <c r="D13" s="373"/>
      <c r="E13" s="373"/>
      <c r="F13" s="373"/>
      <c r="G13" s="373"/>
      <c r="H13" s="373"/>
      <c r="I13" s="373"/>
      <c r="J13" s="373"/>
      <c r="K13" s="596"/>
      <c r="L13" s="616"/>
      <c r="M13" s="616"/>
      <c r="N13" s="616"/>
      <c r="O13" s="616"/>
      <c r="P13" s="616"/>
      <c r="Q13" s="616"/>
      <c r="R13" s="616"/>
      <c r="S13" s="616"/>
      <c r="T13" s="616"/>
      <c r="U13" s="371"/>
      <c r="V13" s="371"/>
      <c r="W13" s="371"/>
      <c r="X13" s="371"/>
    </row>
    <row r="14" spans="1:24" s="359" customFormat="1" ht="37.15" customHeight="1">
      <c r="A14" s="373" t="s">
        <v>299</v>
      </c>
      <c r="B14" s="373"/>
      <c r="C14" s="373"/>
      <c r="D14" s="373"/>
      <c r="E14" s="373"/>
      <c r="F14" s="373"/>
      <c r="G14" s="373"/>
      <c r="H14" s="373"/>
      <c r="I14" s="373"/>
      <c r="J14" s="373"/>
      <c r="K14" s="596"/>
      <c r="L14" s="616"/>
      <c r="M14" s="616"/>
      <c r="N14" s="616"/>
      <c r="O14" s="616"/>
      <c r="P14" s="616"/>
      <c r="Q14" s="616"/>
      <c r="R14" s="616"/>
      <c r="S14" s="616"/>
      <c r="T14" s="616"/>
      <c r="U14" s="371"/>
      <c r="V14" s="371"/>
      <c r="W14" s="371"/>
      <c r="X14" s="371"/>
    </row>
    <row r="15" spans="1:24" s="359" customFormat="1" ht="37.15" customHeight="1">
      <c r="A15" s="373" t="s">
        <v>197</v>
      </c>
      <c r="B15" s="373"/>
      <c r="C15" s="373"/>
      <c r="D15" s="373"/>
      <c r="E15" s="373"/>
      <c r="F15" s="373"/>
      <c r="G15" s="373"/>
      <c r="H15" s="373"/>
      <c r="I15" s="373"/>
      <c r="J15" s="373"/>
      <c r="K15" s="596"/>
      <c r="L15" s="616"/>
      <c r="M15" s="616"/>
      <c r="N15" s="616"/>
      <c r="O15" s="616"/>
      <c r="P15" s="616"/>
      <c r="Q15" s="616"/>
      <c r="R15" s="616"/>
      <c r="S15" s="616"/>
      <c r="T15" s="616"/>
      <c r="U15" s="371"/>
      <c r="V15" s="371"/>
      <c r="W15" s="371"/>
      <c r="X15" s="371"/>
    </row>
    <row r="16" spans="1:24" s="359" customFormat="1" ht="37.15" customHeight="1">
      <c r="A16" s="373" t="s">
        <v>134</v>
      </c>
      <c r="B16" s="373"/>
      <c r="C16" s="373"/>
      <c r="D16" s="373"/>
      <c r="E16" s="373"/>
      <c r="F16" s="373"/>
      <c r="G16" s="373"/>
      <c r="H16" s="373"/>
      <c r="I16" s="373"/>
      <c r="J16" s="373"/>
      <c r="K16" s="596"/>
      <c r="L16" s="616"/>
      <c r="M16" s="616"/>
      <c r="N16" s="616"/>
      <c r="O16" s="616"/>
      <c r="P16" s="616"/>
      <c r="Q16" s="616"/>
      <c r="R16" s="616"/>
      <c r="S16" s="616"/>
      <c r="T16" s="616"/>
      <c r="U16" s="371"/>
      <c r="V16" s="371"/>
      <c r="W16" s="371"/>
      <c r="X16" s="371"/>
    </row>
    <row r="17" spans="1:27" s="359" customFormat="1" ht="36.6" customHeight="1">
      <c r="A17" s="374" t="s">
        <v>148</v>
      </c>
      <c r="B17" s="374"/>
      <c r="C17" s="374"/>
      <c r="D17" s="374"/>
      <c r="E17" s="374"/>
      <c r="F17" s="374"/>
      <c r="G17" s="374"/>
      <c r="H17" s="374"/>
      <c r="I17" s="374"/>
      <c r="J17" s="374"/>
      <c r="K17" s="374"/>
      <c r="L17" s="374"/>
      <c r="M17" s="374"/>
      <c r="N17" s="374"/>
      <c r="O17" s="374"/>
      <c r="P17" s="374"/>
      <c r="Q17" s="374"/>
      <c r="R17" s="374"/>
      <c r="S17" s="374"/>
      <c r="T17" s="374"/>
      <c r="U17" s="371"/>
      <c r="V17" s="371"/>
      <c r="W17" s="371"/>
      <c r="X17" s="371"/>
    </row>
    <row r="18" spans="1:27" s="359" customFormat="1" ht="18" customHeight="1">
      <c r="A18" s="371"/>
      <c r="B18" s="371"/>
      <c r="C18" s="371"/>
      <c r="D18" s="371"/>
      <c r="E18" s="371"/>
      <c r="F18" s="371"/>
      <c r="G18" s="371"/>
      <c r="H18" s="371"/>
      <c r="I18" s="371"/>
      <c r="J18" s="371"/>
      <c r="K18" s="371"/>
      <c r="L18" s="371"/>
      <c r="M18" s="371"/>
      <c r="N18" s="371"/>
      <c r="O18" s="371"/>
      <c r="P18" s="371"/>
      <c r="Q18" s="371"/>
      <c r="R18" s="371"/>
      <c r="S18" s="371"/>
      <c r="T18" s="371"/>
      <c r="U18" s="371"/>
      <c r="V18" s="371"/>
      <c r="W18" s="371"/>
      <c r="X18" s="371"/>
    </row>
    <row r="19" spans="1:27" s="359" customFormat="1" ht="30.6" customHeight="1">
      <c r="A19" s="375" t="s">
        <v>301</v>
      </c>
      <c r="B19" s="375"/>
      <c r="C19" s="375"/>
      <c r="D19" s="375"/>
      <c r="E19" s="375"/>
      <c r="F19" s="375"/>
      <c r="G19" s="375"/>
      <c r="H19" s="375"/>
      <c r="I19" s="375"/>
      <c r="J19" s="375"/>
      <c r="K19" s="375"/>
      <c r="L19" s="375"/>
      <c r="M19" s="375"/>
      <c r="N19" s="375"/>
      <c r="O19" s="375"/>
      <c r="P19" s="375"/>
      <c r="Q19" s="375"/>
      <c r="R19" s="375"/>
      <c r="S19" s="375"/>
      <c r="T19" s="375"/>
      <c r="U19" s="375"/>
      <c r="V19" s="375"/>
      <c r="W19" s="375"/>
      <c r="X19" s="375"/>
    </row>
    <row r="20" spans="1:27" s="359" customFormat="1" ht="7.15" customHeight="1">
      <c r="A20" s="375"/>
      <c r="B20" s="375"/>
      <c r="C20" s="375"/>
      <c r="D20" s="375"/>
      <c r="E20" s="375"/>
      <c r="F20" s="375"/>
      <c r="G20" s="375"/>
      <c r="H20" s="375"/>
      <c r="I20" s="375"/>
      <c r="J20" s="375"/>
      <c r="K20" s="375"/>
      <c r="L20" s="375"/>
      <c r="M20" s="375"/>
      <c r="N20" s="375"/>
      <c r="O20" s="375"/>
      <c r="P20" s="375"/>
      <c r="Q20" s="375"/>
      <c r="R20" s="375"/>
      <c r="S20" s="375"/>
      <c r="T20" s="375"/>
      <c r="U20" s="375"/>
      <c r="V20" s="375"/>
      <c r="W20" s="375"/>
      <c r="X20" s="375"/>
    </row>
    <row r="21" spans="1:27" s="359" customFormat="1" ht="30.6" customHeight="1">
      <c r="A21" s="376" t="s">
        <v>235</v>
      </c>
      <c r="B21" s="376"/>
      <c r="C21" s="376"/>
      <c r="D21" s="376"/>
      <c r="E21" s="376"/>
      <c r="F21" s="525" t="s">
        <v>237</v>
      </c>
      <c r="G21" s="525"/>
      <c r="H21" s="525"/>
      <c r="I21" s="525"/>
      <c r="J21" s="525"/>
      <c r="K21" s="597" t="s">
        <v>238</v>
      </c>
      <c r="L21" s="617"/>
      <c r="M21" s="631"/>
      <c r="N21" s="644"/>
      <c r="O21" s="597" t="s">
        <v>240</v>
      </c>
      <c r="P21" s="631"/>
      <c r="Q21" s="631"/>
      <c r="R21" s="631"/>
      <c r="S21" s="631"/>
      <c r="T21" s="631"/>
      <c r="U21" s="631"/>
      <c r="V21" s="631"/>
      <c r="W21" s="747"/>
      <c r="X21" s="756"/>
    </row>
    <row r="22" spans="1:27" s="359" customFormat="1" ht="30.6" customHeight="1">
      <c r="A22" s="377"/>
      <c r="B22" s="377"/>
      <c r="C22" s="377"/>
      <c r="D22" s="377"/>
      <c r="E22" s="377"/>
      <c r="F22" s="377"/>
      <c r="G22" s="377"/>
      <c r="H22" s="377"/>
      <c r="I22" s="377"/>
      <c r="J22" s="377"/>
      <c r="K22" s="598"/>
      <c r="L22" s="618"/>
      <c r="M22" s="618"/>
      <c r="N22" s="645"/>
      <c r="O22" s="663"/>
      <c r="P22" s="671"/>
      <c r="Q22" s="671"/>
      <c r="R22" s="671"/>
      <c r="S22" s="671"/>
      <c r="T22" s="671"/>
      <c r="U22" s="671"/>
      <c r="V22" s="671"/>
      <c r="W22" s="748"/>
      <c r="X22" s="757"/>
    </row>
    <row r="23" spans="1:27" s="359" customFormat="1" ht="30.6" customHeight="1">
      <c r="A23" s="377"/>
      <c r="B23" s="377"/>
      <c r="C23" s="377"/>
      <c r="D23" s="377"/>
      <c r="E23" s="377"/>
      <c r="F23" s="377"/>
      <c r="G23" s="377"/>
      <c r="H23" s="377"/>
      <c r="I23" s="377"/>
      <c r="J23" s="377"/>
      <c r="K23" s="598"/>
      <c r="L23" s="618"/>
      <c r="M23" s="618"/>
      <c r="N23" s="645"/>
      <c r="O23" s="663"/>
      <c r="P23" s="671"/>
      <c r="Q23" s="671"/>
      <c r="R23" s="671"/>
      <c r="S23" s="671"/>
      <c r="T23" s="671"/>
      <c r="U23" s="671"/>
      <c r="V23" s="671"/>
      <c r="W23" s="748"/>
      <c r="X23" s="757"/>
    </row>
    <row r="24" spans="1:27" s="359" customFormat="1" ht="30.6" customHeight="1">
      <c r="A24" s="377"/>
      <c r="B24" s="377"/>
      <c r="C24" s="377"/>
      <c r="D24" s="377"/>
      <c r="E24" s="377"/>
      <c r="F24" s="377"/>
      <c r="G24" s="377"/>
      <c r="H24" s="377"/>
      <c r="I24" s="377"/>
      <c r="J24" s="377"/>
      <c r="K24" s="598"/>
      <c r="L24" s="618"/>
      <c r="M24" s="618"/>
      <c r="N24" s="645"/>
      <c r="O24" s="663"/>
      <c r="P24" s="671"/>
      <c r="Q24" s="671"/>
      <c r="R24" s="671"/>
      <c r="S24" s="671"/>
      <c r="T24" s="671"/>
      <c r="U24" s="671"/>
      <c r="V24" s="671"/>
      <c r="W24" s="748"/>
      <c r="X24" s="757"/>
    </row>
    <row r="25" spans="1:27" s="359" customFormat="1" ht="30.6" customHeight="1">
      <c r="A25" s="377"/>
      <c r="B25" s="377"/>
      <c r="C25" s="377"/>
      <c r="D25" s="377"/>
      <c r="E25" s="377"/>
      <c r="F25" s="377"/>
      <c r="G25" s="377"/>
      <c r="H25" s="377"/>
      <c r="I25" s="377"/>
      <c r="J25" s="377"/>
      <c r="K25" s="598"/>
      <c r="L25" s="618"/>
      <c r="M25" s="618"/>
      <c r="N25" s="645"/>
      <c r="O25" s="663"/>
      <c r="P25" s="671"/>
      <c r="Q25" s="671"/>
      <c r="R25" s="671"/>
      <c r="S25" s="671"/>
      <c r="T25" s="671"/>
      <c r="U25" s="671"/>
      <c r="V25" s="671"/>
      <c r="W25" s="748"/>
      <c r="X25" s="757"/>
    </row>
    <row r="26" spans="1:27" s="359" customFormat="1" ht="30.6" customHeight="1">
      <c r="A26" s="377"/>
      <c r="B26" s="377"/>
      <c r="C26" s="377"/>
      <c r="D26" s="377"/>
      <c r="E26" s="377"/>
      <c r="F26" s="377"/>
      <c r="G26" s="377"/>
      <c r="H26" s="377"/>
      <c r="I26" s="377"/>
      <c r="J26" s="377"/>
      <c r="K26" s="598"/>
      <c r="L26" s="618"/>
      <c r="M26" s="618"/>
      <c r="N26" s="645"/>
      <c r="O26" s="663"/>
      <c r="P26" s="671"/>
      <c r="Q26" s="671"/>
      <c r="R26" s="671"/>
      <c r="S26" s="671"/>
      <c r="T26" s="671"/>
      <c r="U26" s="671"/>
      <c r="V26" s="671"/>
      <c r="W26" s="748"/>
      <c r="X26" s="757"/>
    </row>
    <row r="27" spans="1:27" s="360" customFormat="1" ht="30.6" customHeight="1">
      <c r="A27" s="378"/>
      <c r="B27" s="410"/>
      <c r="C27" s="410"/>
      <c r="D27" s="410"/>
      <c r="E27" s="410"/>
      <c r="F27" s="378"/>
      <c r="G27" s="378"/>
      <c r="H27" s="410"/>
      <c r="I27" s="410"/>
      <c r="J27" s="410"/>
      <c r="K27" s="378"/>
      <c r="L27" s="378"/>
      <c r="M27" s="410"/>
      <c r="N27" s="410"/>
      <c r="O27" s="378"/>
      <c r="P27" s="378"/>
      <c r="Q27" s="378"/>
      <c r="R27" s="378"/>
      <c r="S27" s="378"/>
      <c r="T27" s="378"/>
      <c r="U27" s="378"/>
      <c r="V27" s="378"/>
      <c r="W27" s="749"/>
      <c r="X27" s="749"/>
    </row>
    <row r="28" spans="1:27" s="359" customFormat="1" ht="30.6" customHeight="1">
      <c r="A28" s="379"/>
      <c r="B28" s="411"/>
      <c r="C28" s="411"/>
      <c r="D28" s="411"/>
      <c r="E28" s="411"/>
      <c r="F28" s="379"/>
      <c r="G28" s="379"/>
      <c r="H28" s="411"/>
      <c r="I28" s="411"/>
      <c r="J28" s="411"/>
      <c r="K28" s="379"/>
      <c r="L28" s="379"/>
      <c r="M28" s="411"/>
      <c r="N28" s="411"/>
      <c r="O28" s="411"/>
      <c r="P28" s="411"/>
      <c r="Q28" s="411"/>
      <c r="R28" s="379"/>
      <c r="S28" s="411"/>
      <c r="T28" s="411"/>
      <c r="U28" s="411"/>
      <c r="V28" s="411"/>
      <c r="W28" s="411"/>
      <c r="X28" s="411"/>
    </row>
    <row r="29" spans="1:27" s="359" customFormat="1" ht="21.6" customHeight="1">
      <c r="A29" s="379"/>
      <c r="B29" s="411"/>
      <c r="C29" s="411"/>
      <c r="D29" s="411"/>
      <c r="E29" s="411"/>
      <c r="F29" s="379"/>
      <c r="G29" s="379"/>
      <c r="H29" s="411"/>
      <c r="I29" s="411"/>
      <c r="J29" s="411"/>
      <c r="K29" s="379"/>
      <c r="L29" s="379"/>
      <c r="M29" s="411"/>
      <c r="N29" s="411"/>
      <c r="O29" s="411"/>
      <c r="P29" s="411"/>
      <c r="Q29" s="411"/>
      <c r="R29" s="379"/>
      <c r="S29" s="411"/>
      <c r="T29" s="411"/>
      <c r="U29" s="411"/>
      <c r="V29" s="411"/>
      <c r="W29" s="411"/>
      <c r="X29" s="411"/>
      <c r="AA29" s="780"/>
    </row>
    <row r="30" spans="1:27" s="359" customFormat="1" ht="30.6" customHeight="1">
      <c r="A30" s="368" t="s">
        <v>242</v>
      </c>
      <c r="B30" s="371"/>
      <c r="C30" s="371"/>
      <c r="D30" s="371"/>
      <c r="E30" s="371"/>
      <c r="F30" s="371"/>
      <c r="G30" s="371"/>
      <c r="H30" s="371"/>
      <c r="I30" s="371"/>
      <c r="J30" s="371"/>
      <c r="K30" s="371"/>
      <c r="L30" s="371"/>
      <c r="M30" s="371"/>
      <c r="N30" s="371"/>
      <c r="O30" s="371"/>
      <c r="P30" s="371"/>
      <c r="Q30" s="371"/>
      <c r="R30" s="371"/>
      <c r="S30" s="371"/>
      <c r="T30" s="371"/>
      <c r="U30" s="375"/>
      <c r="V30" s="375"/>
      <c r="W30" s="375"/>
      <c r="X30" s="375"/>
    </row>
    <row r="31" spans="1:27" s="359" customFormat="1" ht="30.6" customHeight="1">
      <c r="A31" s="380" t="s">
        <v>138</v>
      </c>
      <c r="B31" s="412"/>
      <c r="C31" s="412"/>
      <c r="D31" s="412"/>
      <c r="E31" s="412"/>
      <c r="F31" s="412"/>
      <c r="G31" s="412"/>
      <c r="H31" s="545" t="s">
        <v>78</v>
      </c>
      <c r="I31" s="545"/>
      <c r="J31" s="545"/>
      <c r="K31" s="545"/>
      <c r="L31" s="545"/>
      <c r="M31" s="545"/>
      <c r="N31" s="380" t="s">
        <v>124</v>
      </c>
      <c r="O31" s="412"/>
      <c r="P31" s="412"/>
      <c r="Q31" s="412"/>
      <c r="R31" s="412"/>
      <c r="S31" s="412"/>
      <c r="T31" s="724"/>
      <c r="U31" s="375"/>
      <c r="V31" s="375"/>
      <c r="W31" s="375"/>
      <c r="X31" s="375"/>
    </row>
    <row r="32" spans="1:27" s="359" customFormat="1" ht="30.6" customHeight="1">
      <c r="A32" s="381"/>
      <c r="B32" s="413"/>
      <c r="C32" s="413"/>
      <c r="D32" s="413"/>
      <c r="E32" s="413"/>
      <c r="F32" s="413"/>
      <c r="G32" s="539"/>
      <c r="H32" s="546"/>
      <c r="I32" s="546"/>
      <c r="J32" s="546"/>
      <c r="K32" s="546"/>
      <c r="L32" s="546"/>
      <c r="M32" s="546"/>
      <c r="N32" s="646"/>
      <c r="O32" s="664"/>
      <c r="P32" s="664"/>
      <c r="Q32" s="664"/>
      <c r="R32" s="664"/>
      <c r="S32" s="664"/>
      <c r="T32" s="725"/>
      <c r="U32" s="375"/>
      <c r="V32" s="375"/>
      <c r="W32" s="375"/>
      <c r="X32" s="375"/>
    </row>
    <row r="33" spans="1:24" s="360" customFormat="1" ht="25.15" customHeight="1">
      <c r="A33" s="382" t="s">
        <v>291</v>
      </c>
      <c r="B33" s="414"/>
      <c r="C33" s="414"/>
      <c r="D33" s="414"/>
      <c r="E33" s="414"/>
      <c r="F33" s="414"/>
      <c r="G33" s="414"/>
      <c r="H33" s="414"/>
      <c r="I33" s="414"/>
      <c r="J33" s="414"/>
      <c r="K33" s="414"/>
      <c r="L33" s="414"/>
      <c r="M33" s="414"/>
      <c r="N33" s="414"/>
      <c r="O33" s="414"/>
      <c r="P33" s="414"/>
      <c r="Q33" s="414"/>
      <c r="R33" s="414"/>
      <c r="S33" s="414"/>
      <c r="T33" s="414"/>
      <c r="U33" s="414"/>
      <c r="V33" s="414"/>
      <c r="W33" s="414"/>
      <c r="X33" s="414"/>
    </row>
    <row r="34" spans="1:24" s="359" customFormat="1" ht="18" customHeight="1">
      <c r="A34" s="368"/>
      <c r="B34" s="371"/>
      <c r="C34" s="371"/>
      <c r="D34" s="371"/>
      <c r="E34" s="371"/>
      <c r="F34" s="371"/>
      <c r="G34" s="371"/>
      <c r="H34" s="371"/>
      <c r="I34" s="371"/>
      <c r="J34" s="371"/>
      <c r="K34" s="371"/>
      <c r="L34" s="371"/>
      <c r="M34" s="371"/>
      <c r="N34" s="371"/>
      <c r="O34" s="371"/>
      <c r="P34" s="371"/>
      <c r="Q34" s="371"/>
      <c r="R34" s="371"/>
      <c r="S34" s="371"/>
      <c r="T34" s="371"/>
      <c r="U34" s="371"/>
      <c r="V34" s="371"/>
      <c r="W34" s="371"/>
      <c r="X34" s="371"/>
    </row>
    <row r="35" spans="1:24" s="359" customFormat="1" ht="18" customHeight="1">
      <c r="A35" s="368" t="s">
        <v>303</v>
      </c>
      <c r="B35" s="371"/>
      <c r="C35" s="371"/>
      <c r="D35" s="371"/>
      <c r="E35" s="371"/>
      <c r="F35" s="371"/>
      <c r="G35" s="371"/>
      <c r="H35" s="371"/>
      <c r="I35" s="371"/>
      <c r="J35" s="371"/>
      <c r="K35" s="371"/>
      <c r="L35" s="371"/>
      <c r="M35" s="371"/>
      <c r="N35" s="371"/>
      <c r="O35" s="371"/>
      <c r="P35" s="371"/>
      <c r="Q35" s="371"/>
      <c r="R35" s="371"/>
      <c r="S35" s="371"/>
      <c r="T35" s="371"/>
      <c r="U35" s="371"/>
      <c r="V35" s="371"/>
      <c r="W35" s="371"/>
      <c r="X35" s="371"/>
    </row>
    <row r="36" spans="1:24" s="359" customFormat="1" ht="10.15" customHeight="1">
      <c r="A36" s="368"/>
      <c r="B36" s="371"/>
      <c r="C36" s="371"/>
      <c r="D36" s="371"/>
      <c r="E36" s="371"/>
      <c r="F36" s="371"/>
      <c r="G36" s="371"/>
      <c r="H36" s="371"/>
      <c r="I36" s="371"/>
      <c r="J36" s="371"/>
      <c r="K36" s="371"/>
      <c r="L36" s="371"/>
      <c r="M36" s="371"/>
      <c r="N36" s="371"/>
      <c r="O36" s="371"/>
      <c r="P36" s="371"/>
      <c r="Q36" s="371"/>
      <c r="R36" s="371"/>
      <c r="S36" s="371"/>
      <c r="T36" s="371"/>
      <c r="U36" s="371"/>
      <c r="V36" s="371"/>
      <c r="W36" s="371"/>
      <c r="X36" s="371"/>
    </row>
    <row r="37" spans="1:24" s="359" customFormat="1" ht="18" customHeight="1">
      <c r="A37" s="368" t="s">
        <v>304</v>
      </c>
      <c r="B37" s="371"/>
      <c r="C37" s="371"/>
      <c r="D37" s="371"/>
      <c r="E37" s="371"/>
      <c r="F37" s="371"/>
      <c r="G37" s="371"/>
      <c r="H37" s="371"/>
      <c r="I37" s="371"/>
      <c r="J37" s="371"/>
      <c r="K37" s="371"/>
      <c r="L37" s="371"/>
      <c r="M37" s="371"/>
      <c r="N37" s="371"/>
      <c r="O37" s="371"/>
      <c r="P37" s="371"/>
      <c r="Q37" s="371"/>
      <c r="R37" s="371"/>
      <c r="S37" s="371"/>
      <c r="T37" s="371"/>
      <c r="U37" s="371"/>
      <c r="V37" s="371"/>
      <c r="W37" s="371"/>
      <c r="X37" s="371"/>
    </row>
    <row r="38" spans="1:24" s="359" customFormat="1" ht="18" customHeight="1">
      <c r="A38" s="383" t="s">
        <v>113</v>
      </c>
      <c r="B38" s="383"/>
      <c r="C38" s="449" t="s">
        <v>306</v>
      </c>
      <c r="D38" s="449"/>
      <c r="E38" s="449"/>
      <c r="F38" s="449"/>
      <c r="G38" s="449"/>
      <c r="H38" s="449"/>
      <c r="I38" s="449"/>
      <c r="J38" s="449"/>
      <c r="K38" s="449"/>
      <c r="L38" s="449"/>
      <c r="M38" s="449"/>
      <c r="N38" s="449"/>
      <c r="O38" s="449"/>
      <c r="P38" s="449"/>
      <c r="Q38" s="449"/>
      <c r="R38" s="449"/>
      <c r="S38" s="449"/>
      <c r="T38" s="449"/>
      <c r="U38" s="371"/>
      <c r="V38" s="371"/>
      <c r="W38" s="371"/>
      <c r="X38" s="371"/>
    </row>
    <row r="39" spans="1:24" s="359" customFormat="1" ht="18" customHeight="1">
      <c r="A39" s="384" t="s">
        <v>288</v>
      </c>
      <c r="B39" s="384"/>
      <c r="C39" s="384"/>
      <c r="D39" s="384"/>
      <c r="E39" s="384"/>
      <c r="F39" s="384"/>
      <c r="G39" s="384"/>
      <c r="H39" s="384"/>
      <c r="I39" s="384"/>
      <c r="J39" s="384"/>
      <c r="K39" s="384"/>
      <c r="L39" s="384"/>
      <c r="M39" s="384"/>
      <c r="N39" s="384"/>
      <c r="O39" s="384"/>
      <c r="P39" s="384"/>
      <c r="Q39" s="384"/>
      <c r="R39" s="384"/>
      <c r="S39" s="384"/>
      <c r="T39" s="384"/>
      <c r="U39" s="371"/>
      <c r="V39" s="371"/>
      <c r="W39" s="371"/>
      <c r="X39" s="371"/>
    </row>
    <row r="40" spans="1:24" s="359" customFormat="1" ht="18" customHeight="1">
      <c r="A40" s="385"/>
      <c r="B40" s="385"/>
      <c r="C40" s="450" t="s">
        <v>309</v>
      </c>
      <c r="D40" s="450"/>
      <c r="E40" s="450"/>
      <c r="F40" s="450"/>
      <c r="G40" s="450"/>
      <c r="H40" s="450"/>
      <c r="I40" s="450"/>
      <c r="J40" s="450"/>
      <c r="K40" s="450"/>
      <c r="L40" s="450"/>
      <c r="M40" s="450"/>
      <c r="N40" s="450"/>
      <c r="O40" s="450"/>
      <c r="P40" s="450"/>
      <c r="Q40" s="450"/>
      <c r="R40" s="450"/>
      <c r="S40" s="450"/>
      <c r="T40" s="450"/>
      <c r="U40" s="371"/>
      <c r="V40" s="371"/>
      <c r="W40" s="371"/>
      <c r="X40" s="371"/>
    </row>
    <row r="41" spans="1:24" s="359" customFormat="1" ht="18" customHeight="1">
      <c r="A41" s="385"/>
      <c r="B41" s="385"/>
      <c r="C41" s="450" t="s">
        <v>310</v>
      </c>
      <c r="D41" s="450"/>
      <c r="E41" s="450"/>
      <c r="F41" s="450"/>
      <c r="G41" s="450"/>
      <c r="H41" s="450"/>
      <c r="I41" s="450"/>
      <c r="J41" s="450"/>
      <c r="K41" s="450"/>
      <c r="L41" s="450"/>
      <c r="M41" s="450"/>
      <c r="N41" s="450"/>
      <c r="O41" s="450"/>
      <c r="P41" s="450"/>
      <c r="Q41" s="450"/>
      <c r="R41" s="450"/>
      <c r="S41" s="450"/>
      <c r="T41" s="450"/>
      <c r="U41" s="371"/>
      <c r="V41" s="371"/>
      <c r="W41" s="371"/>
      <c r="X41" s="371"/>
    </row>
    <row r="42" spans="1:24" s="359" customFormat="1" ht="18" customHeight="1">
      <c r="A42" s="385" t="s">
        <v>103</v>
      </c>
      <c r="B42" s="385"/>
      <c r="C42" s="450" t="s">
        <v>136</v>
      </c>
      <c r="D42" s="450"/>
      <c r="E42" s="450"/>
      <c r="F42" s="450"/>
      <c r="G42" s="450"/>
      <c r="H42" s="450"/>
      <c r="I42" s="450"/>
      <c r="J42" s="450"/>
      <c r="K42" s="450"/>
      <c r="L42" s="450"/>
      <c r="M42" s="450"/>
      <c r="N42" s="450"/>
      <c r="O42" s="450"/>
      <c r="P42" s="450"/>
      <c r="Q42" s="450"/>
      <c r="R42" s="450"/>
      <c r="S42" s="450"/>
      <c r="T42" s="450"/>
      <c r="U42" s="371"/>
      <c r="V42" s="371"/>
      <c r="W42" s="371"/>
      <c r="X42" s="371"/>
    </row>
    <row r="43" spans="1:24" s="359" customFormat="1" ht="18" customHeight="1">
      <c r="A43" s="385"/>
      <c r="B43" s="385"/>
      <c r="C43" s="451" t="s">
        <v>66</v>
      </c>
      <c r="D43" s="450"/>
      <c r="E43" s="450"/>
      <c r="F43" s="450"/>
      <c r="G43" s="450"/>
      <c r="H43" s="450"/>
      <c r="I43" s="450"/>
      <c r="J43" s="450"/>
      <c r="K43" s="450"/>
      <c r="L43" s="450"/>
      <c r="M43" s="450"/>
      <c r="N43" s="450"/>
      <c r="O43" s="450"/>
      <c r="P43" s="450"/>
      <c r="Q43" s="450"/>
      <c r="R43" s="450"/>
      <c r="S43" s="450"/>
      <c r="T43" s="450"/>
      <c r="U43" s="371"/>
      <c r="V43" s="371"/>
      <c r="W43" s="371"/>
      <c r="X43" s="371"/>
    </row>
    <row r="44" spans="1:24" s="359" customFormat="1" ht="18" customHeight="1">
      <c r="A44" s="368"/>
      <c r="B44" s="371"/>
      <c r="C44" s="371"/>
      <c r="D44" s="371"/>
      <c r="E44" s="371"/>
      <c r="F44" s="371"/>
      <c r="G44" s="371"/>
      <c r="H44" s="371"/>
      <c r="I44" s="371"/>
      <c r="J44" s="371"/>
      <c r="K44" s="371"/>
      <c r="L44" s="371"/>
      <c r="M44" s="371"/>
      <c r="N44" s="371"/>
      <c r="O44" s="371"/>
      <c r="P44" s="371"/>
      <c r="Q44" s="371"/>
      <c r="R44" s="371"/>
      <c r="S44" s="371"/>
      <c r="T44" s="371"/>
      <c r="U44" s="371"/>
      <c r="V44" s="371"/>
      <c r="W44" s="371"/>
      <c r="X44" s="371"/>
    </row>
    <row r="45" spans="1:24" s="359" customFormat="1" ht="18" customHeight="1">
      <c r="A45" s="383" t="s">
        <v>113</v>
      </c>
      <c r="B45" s="383"/>
      <c r="C45" s="449" t="s">
        <v>306</v>
      </c>
      <c r="D45" s="449"/>
      <c r="E45" s="449"/>
      <c r="F45" s="449"/>
      <c r="G45" s="449"/>
      <c r="H45" s="449"/>
      <c r="I45" s="449"/>
      <c r="J45" s="449"/>
      <c r="K45" s="449"/>
      <c r="L45" s="449"/>
      <c r="M45" s="449"/>
      <c r="N45" s="449"/>
      <c r="O45" s="449"/>
      <c r="P45" s="449"/>
      <c r="Q45" s="449"/>
      <c r="R45" s="449"/>
      <c r="S45" s="449"/>
      <c r="T45" s="449"/>
      <c r="U45" s="371"/>
      <c r="V45" s="371"/>
      <c r="W45" s="371"/>
      <c r="X45" s="371"/>
    </row>
    <row r="46" spans="1:24" s="359" customFormat="1" ht="18" customHeight="1">
      <c r="A46" s="384" t="s">
        <v>311</v>
      </c>
      <c r="B46" s="384"/>
      <c r="C46" s="384"/>
      <c r="D46" s="384"/>
      <c r="E46" s="384"/>
      <c r="F46" s="384"/>
      <c r="G46" s="384"/>
      <c r="H46" s="384"/>
      <c r="I46" s="384"/>
      <c r="J46" s="384"/>
      <c r="K46" s="384"/>
      <c r="L46" s="384"/>
      <c r="M46" s="384"/>
      <c r="N46" s="384"/>
      <c r="O46" s="384"/>
      <c r="P46" s="384"/>
      <c r="Q46" s="384"/>
      <c r="R46" s="384"/>
      <c r="S46" s="384"/>
      <c r="T46" s="384"/>
      <c r="U46" s="371"/>
      <c r="V46" s="371"/>
      <c r="W46" s="371"/>
      <c r="X46" s="371"/>
    </row>
    <row r="47" spans="1:24" s="359" customFormat="1" ht="18" customHeight="1">
      <c r="A47" s="385"/>
      <c r="B47" s="385"/>
      <c r="C47" s="450" t="s">
        <v>312</v>
      </c>
      <c r="D47" s="450"/>
      <c r="E47" s="450"/>
      <c r="F47" s="450"/>
      <c r="G47" s="450"/>
      <c r="H47" s="450"/>
      <c r="I47" s="450"/>
      <c r="J47" s="450"/>
      <c r="K47" s="450"/>
      <c r="L47" s="450"/>
      <c r="M47" s="450"/>
      <c r="N47" s="450"/>
      <c r="O47" s="450"/>
      <c r="P47" s="450"/>
      <c r="Q47" s="450"/>
      <c r="R47" s="450"/>
      <c r="S47" s="450"/>
      <c r="T47" s="450"/>
      <c r="U47" s="371"/>
      <c r="V47" s="371"/>
      <c r="W47" s="371"/>
      <c r="X47" s="371"/>
    </row>
    <row r="48" spans="1:24" s="359" customFormat="1" ht="18" customHeight="1">
      <c r="A48" s="385" t="s">
        <v>103</v>
      </c>
      <c r="B48" s="385"/>
      <c r="C48" s="450" t="s">
        <v>313</v>
      </c>
      <c r="D48" s="450"/>
      <c r="E48" s="450"/>
      <c r="F48" s="450"/>
      <c r="G48" s="450"/>
      <c r="H48" s="450"/>
      <c r="I48" s="450"/>
      <c r="J48" s="450"/>
      <c r="K48" s="450"/>
      <c r="L48" s="450"/>
      <c r="M48" s="450"/>
      <c r="N48" s="450"/>
      <c r="O48" s="450"/>
      <c r="P48" s="450"/>
      <c r="Q48" s="450"/>
      <c r="R48" s="450"/>
      <c r="S48" s="450"/>
      <c r="T48" s="450"/>
      <c r="U48" s="371"/>
      <c r="V48" s="371"/>
      <c r="W48" s="371"/>
      <c r="X48" s="371"/>
    </row>
    <row r="49" spans="1:25" s="359" customFormat="1" ht="38.25" customHeight="1">
      <c r="A49" s="385"/>
      <c r="B49" s="385"/>
      <c r="C49" s="452" t="s">
        <v>394</v>
      </c>
      <c r="D49" s="484"/>
      <c r="E49" s="484"/>
      <c r="F49" s="484"/>
      <c r="G49" s="484"/>
      <c r="H49" s="484"/>
      <c r="I49" s="484"/>
      <c r="J49" s="484"/>
      <c r="K49" s="484"/>
      <c r="L49" s="484"/>
      <c r="M49" s="484"/>
      <c r="N49" s="484"/>
      <c r="O49" s="484"/>
      <c r="P49" s="484"/>
      <c r="Q49" s="484"/>
      <c r="R49" s="484"/>
      <c r="S49" s="484"/>
      <c r="T49" s="484"/>
      <c r="U49" s="371"/>
      <c r="V49" s="371"/>
      <c r="W49" s="371"/>
      <c r="X49" s="371"/>
    </row>
    <row r="50" spans="1:25" s="359" customFormat="1" ht="58.5" customHeight="1">
      <c r="A50" s="368"/>
      <c r="B50" s="371"/>
      <c r="C50" s="371"/>
      <c r="D50" s="371"/>
      <c r="E50" s="371"/>
      <c r="F50" s="371"/>
      <c r="G50" s="371"/>
      <c r="H50" s="371"/>
      <c r="I50" s="371"/>
      <c r="J50" s="371"/>
      <c r="K50" s="371"/>
      <c r="L50" s="371"/>
      <c r="M50" s="371"/>
      <c r="N50" s="371"/>
      <c r="O50" s="371"/>
      <c r="P50" s="371"/>
      <c r="Q50" s="371"/>
      <c r="R50" s="371"/>
      <c r="S50" s="371"/>
      <c r="T50" s="371"/>
      <c r="U50" s="371"/>
      <c r="V50" s="371"/>
      <c r="W50" s="371"/>
      <c r="X50" s="371"/>
    </row>
    <row r="51" spans="1:25" s="361" customFormat="1" ht="18" customHeight="1">
      <c r="A51" s="368" t="s">
        <v>314</v>
      </c>
      <c r="B51" s="371"/>
      <c r="C51" s="371"/>
      <c r="D51" s="371"/>
      <c r="E51" s="371"/>
      <c r="F51" s="371"/>
      <c r="G51" s="371"/>
      <c r="H51" s="371"/>
      <c r="I51" s="371"/>
      <c r="J51" s="371"/>
      <c r="K51" s="371"/>
      <c r="L51" s="371"/>
      <c r="M51" s="371"/>
      <c r="N51" s="371"/>
      <c r="O51" s="371"/>
      <c r="P51" s="371"/>
      <c r="Q51" s="371"/>
      <c r="R51" s="371"/>
      <c r="S51" s="371"/>
      <c r="T51" s="371"/>
      <c r="U51" s="371"/>
      <c r="V51" s="371"/>
      <c r="W51" s="371"/>
      <c r="X51" s="371"/>
    </row>
    <row r="52" spans="1:25" s="361" customFormat="1" ht="18" customHeight="1">
      <c r="A52" s="368" t="s">
        <v>52</v>
      </c>
      <c r="B52" s="371"/>
      <c r="C52" s="371"/>
      <c r="D52" s="371"/>
      <c r="E52" s="371"/>
      <c r="F52" s="371"/>
      <c r="G52" s="371"/>
      <c r="H52" s="371"/>
      <c r="I52" s="371"/>
      <c r="J52" s="371"/>
      <c r="K52" s="371"/>
      <c r="L52" s="371"/>
      <c r="M52" s="371"/>
      <c r="N52" s="371"/>
      <c r="O52" s="371"/>
      <c r="P52" s="371"/>
      <c r="Q52" s="371"/>
      <c r="R52" s="371"/>
      <c r="S52" s="371"/>
      <c r="T52" s="371" t="s">
        <v>114</v>
      </c>
      <c r="U52" s="371"/>
      <c r="V52" s="371"/>
      <c r="W52" s="371"/>
      <c r="X52" s="371"/>
    </row>
    <row r="53" spans="1:25" s="361" customFormat="1" ht="18" customHeight="1">
      <c r="A53" s="386" t="s">
        <v>207</v>
      </c>
      <c r="B53" s="386"/>
      <c r="C53" s="453" t="s">
        <v>94</v>
      </c>
      <c r="D53" s="485"/>
      <c r="E53" s="507" t="s">
        <v>41</v>
      </c>
      <c r="F53" s="526"/>
      <c r="G53" s="526"/>
      <c r="H53" s="526"/>
      <c r="I53" s="526"/>
      <c r="J53" s="507" t="s">
        <v>32</v>
      </c>
      <c r="K53" s="526"/>
      <c r="L53" s="526"/>
      <c r="M53" s="526"/>
      <c r="N53" s="526"/>
      <c r="O53" s="507" t="s">
        <v>19</v>
      </c>
      <c r="P53" s="526"/>
      <c r="Q53" s="526"/>
      <c r="R53" s="526"/>
      <c r="S53" s="526"/>
      <c r="T53" s="507" t="s">
        <v>116</v>
      </c>
      <c r="U53" s="526"/>
      <c r="V53" s="526"/>
      <c r="W53" s="526"/>
      <c r="X53" s="758"/>
    </row>
    <row r="54" spans="1:25" s="361" customFormat="1" ht="39.950000000000003" customHeight="1">
      <c r="A54" s="387"/>
      <c r="B54" s="387"/>
      <c r="C54" s="454"/>
      <c r="D54" s="486"/>
      <c r="E54" s="508" t="s">
        <v>13</v>
      </c>
      <c r="F54" s="454" t="s">
        <v>101</v>
      </c>
      <c r="G54" s="540" t="s">
        <v>281</v>
      </c>
      <c r="H54" s="454" t="s">
        <v>370</v>
      </c>
      <c r="I54" s="555" t="s">
        <v>371</v>
      </c>
      <c r="J54" s="508" t="s">
        <v>13</v>
      </c>
      <c r="K54" s="454" t="s">
        <v>101</v>
      </c>
      <c r="L54" s="540" t="s">
        <v>281</v>
      </c>
      <c r="M54" s="454" t="s">
        <v>370</v>
      </c>
      <c r="N54" s="555" t="s">
        <v>371</v>
      </c>
      <c r="O54" s="508" t="s">
        <v>13</v>
      </c>
      <c r="P54" s="454" t="s">
        <v>101</v>
      </c>
      <c r="Q54" s="540" t="s">
        <v>281</v>
      </c>
      <c r="R54" s="454" t="s">
        <v>370</v>
      </c>
      <c r="S54" s="555" t="s">
        <v>371</v>
      </c>
      <c r="T54" s="508" t="s">
        <v>13</v>
      </c>
      <c r="U54" s="454" t="s">
        <v>101</v>
      </c>
      <c r="V54" s="746" t="s">
        <v>281</v>
      </c>
      <c r="W54" s="454" t="s">
        <v>370</v>
      </c>
      <c r="X54" s="454" t="s">
        <v>371</v>
      </c>
    </row>
    <row r="55" spans="1:25" s="361" customFormat="1" ht="28.9" customHeight="1">
      <c r="A55" s="388" t="s">
        <v>118</v>
      </c>
      <c r="B55" s="415"/>
      <c r="C55" s="455"/>
      <c r="D55" s="487"/>
      <c r="E55" s="509"/>
      <c r="F55" s="527" t="s">
        <v>254</v>
      </c>
      <c r="G55" s="527" t="str">
        <f>'別紙２①'!$S$14&amp;'別紙１④'!$E$53&amp;'別紙１④'!$F55</f>
        <v>田急傾斜</v>
      </c>
      <c r="H55" s="547">
        <f>VLOOKUP($G55,'プルダウンリスト【触らない】'!$D$15:$E$70,2,FALSE)</f>
        <v>16800</v>
      </c>
      <c r="I55" s="556"/>
      <c r="J55" s="509"/>
      <c r="K55" s="527" t="s">
        <v>254</v>
      </c>
      <c r="L55" s="527" t="str">
        <f>'別紙２①'!$S$14&amp;$J$53&amp;K55</f>
        <v>畑急傾斜</v>
      </c>
      <c r="M55" s="547">
        <f>VLOOKUP(L55,'プルダウンリスト【触らない】'!$D$15:$E$70,2,FALSE)</f>
        <v>9200</v>
      </c>
      <c r="N55" s="556"/>
      <c r="O55" s="510">
        <f>ROUNDDOWN(SUMIFS('別紙２①'!$F$18:$F$68,'別紙２①'!$U$18:$U$68,'別紙１④'!Q55),0)</f>
        <v>0</v>
      </c>
      <c r="P55" s="527" t="s">
        <v>254</v>
      </c>
      <c r="Q55" s="527" t="str">
        <f>'別紙２①'!$S$14&amp;$O$53&amp;P55</f>
        <v>草地急傾斜</v>
      </c>
      <c r="R55" s="547">
        <f>VLOOKUP(Q55,'プルダウンリスト【触らない】'!$D$15:$E$70,2,FALSE)</f>
        <v>8400</v>
      </c>
      <c r="S55" s="701">
        <f t="shared" ref="S55:S61" si="0">ROUNDDOWN(O55*R55/1000,0)</f>
        <v>0</v>
      </c>
      <c r="T55" s="510">
        <f>ROUNDDOWN(SUMIFS('別紙２①'!$F$18:$F$68,'別紙２①'!$U$18:$U$68,'別紙１④'!V55),0)</f>
        <v>0</v>
      </c>
      <c r="U55" s="527" t="s">
        <v>254</v>
      </c>
      <c r="V55" s="527" t="str">
        <f>'別紙２①'!$S$14&amp;$T$53&amp;U55</f>
        <v>採草放牧地急傾斜</v>
      </c>
      <c r="W55" s="547">
        <f>VLOOKUP(V55,'プルダウンリスト【触らない】'!$D$15:$E$70,2,FALSE)</f>
        <v>800</v>
      </c>
      <c r="X55" s="759">
        <f>ROUNDDOWN(T55*W55/1000,0)</f>
        <v>0</v>
      </c>
    </row>
    <row r="56" spans="1:25" s="361" customFormat="1" ht="28.9" customHeight="1">
      <c r="A56" s="388"/>
      <c r="B56" s="415"/>
      <c r="C56" s="456"/>
      <c r="D56" s="488"/>
      <c r="E56" s="509"/>
      <c r="F56" s="528" t="s">
        <v>270</v>
      </c>
      <c r="G56" s="528" t="str">
        <f>'別紙２①'!$S$14&amp;'別紙１④'!$E$53&amp;'別紙１④'!$F56</f>
        <v>田緩傾斜</v>
      </c>
      <c r="H56" s="548">
        <f>VLOOKUP($G56,'プルダウンリスト【触らない】'!$D$15:$E$70,2,FALSE)</f>
        <v>6400</v>
      </c>
      <c r="I56" s="557"/>
      <c r="J56" s="509"/>
      <c r="K56" s="528" t="s">
        <v>270</v>
      </c>
      <c r="L56" s="528" t="str">
        <f>'別紙２①'!$S$14&amp;$J$53&amp;K56</f>
        <v>畑緩傾斜</v>
      </c>
      <c r="M56" s="548">
        <f>VLOOKUP(L56,'プルダウンリスト【触らない】'!$D$15:$E$70,2,FALSE)</f>
        <v>2800</v>
      </c>
      <c r="N56" s="557"/>
      <c r="O56" s="510">
        <f>ROUNDDOWN(SUMIFS('別紙２①'!$F$18:$F$68,'別紙２①'!$U$18:$U$68,'別紙１④'!Q56),0)</f>
        <v>0</v>
      </c>
      <c r="P56" s="528" t="s">
        <v>270</v>
      </c>
      <c r="Q56" s="528" t="str">
        <f>'別紙２①'!$S$14&amp;$O$53&amp;P56</f>
        <v>草地緩傾斜</v>
      </c>
      <c r="R56" s="548">
        <f>VLOOKUP(Q56,'プルダウンリスト【触らない】'!$D$15:$E$70,2,FALSE)</f>
        <v>2400</v>
      </c>
      <c r="S56" s="701">
        <f t="shared" si="0"/>
        <v>0</v>
      </c>
      <c r="T56" s="510">
        <f>ROUNDDOWN(SUMIFS('別紙２①'!$F$18:$F$68,'別紙２①'!$U$18:$U$68,'別紙１④'!V56),0)</f>
        <v>0</v>
      </c>
      <c r="U56" s="528" t="s">
        <v>270</v>
      </c>
      <c r="V56" s="528" t="str">
        <f>'別紙２①'!$S$14&amp;$T$53&amp;U56</f>
        <v>採草放牧地緩傾斜</v>
      </c>
      <c r="W56" s="548">
        <f>VLOOKUP(V56,'プルダウンリスト【触らない】'!$D$15:$E$70,2,FALSE)</f>
        <v>240</v>
      </c>
      <c r="X56" s="759">
        <f>ROUNDDOWN(T56*W56/1000,0)</f>
        <v>0</v>
      </c>
    </row>
    <row r="57" spans="1:25" s="361" customFormat="1" ht="28.9" customHeight="1">
      <c r="A57" s="388"/>
      <c r="B57" s="415"/>
      <c r="C57" s="456"/>
      <c r="D57" s="488"/>
      <c r="E57" s="510">
        <f>ROUNDDOWN(SUMIFS('別紙２①'!$F$18:$F$68,'別紙２①'!$U$18:$U$68,'別紙１④'!G57),0)</f>
        <v>0</v>
      </c>
      <c r="F57" s="528" t="s">
        <v>120</v>
      </c>
      <c r="G57" s="528" t="str">
        <f>'別紙２①'!$S$14&amp;'別紙１④'!$E$53&amp;'別紙１④'!$F57</f>
        <v>田小区画・不整形</v>
      </c>
      <c r="H57" s="548">
        <f>VLOOKUP($G57,'プルダウンリスト【触らない】'!$D$15:$E$70,2,FALSE)</f>
        <v>6400</v>
      </c>
      <c r="I57" s="558">
        <f>ROUNDDOWN(E57*H57/1000,0)</f>
        <v>0</v>
      </c>
      <c r="J57" s="510">
        <f>ROUNDDOWN(SUMIFS('別紙２①'!$F$18:$F$68,'別紙２①'!$U$18:$U$68,'別紙１④'!L57),0)</f>
        <v>0</v>
      </c>
      <c r="K57" s="528" t="s">
        <v>227</v>
      </c>
      <c r="L57" s="528" t="str">
        <f>'別紙２①'!$S$14&amp;$J$53&amp;K57</f>
        <v>畑高齢化・耕作放棄率</v>
      </c>
      <c r="M57" s="548">
        <f>VLOOKUP(L57,'プルダウンリスト【触らない】'!$D$15:$E$70,2,FALSE)</f>
        <v>2800</v>
      </c>
      <c r="N57" s="558">
        <f>ROUNDDOWN(J57*M57/1000,0)</f>
        <v>0</v>
      </c>
      <c r="O57" s="510">
        <f>ROUNDDOWN(SUMIFS('別紙２①'!$F$18:$F$68,'別紙２①'!$U$18:$U$68,'別紙１④'!Q57),0)</f>
        <v>0</v>
      </c>
      <c r="P57" s="528" t="s">
        <v>227</v>
      </c>
      <c r="Q57" s="528" t="str">
        <f>'別紙２①'!$S$14&amp;$O$53&amp;P57</f>
        <v>草地高齢化・耕作放棄率</v>
      </c>
      <c r="R57" s="548">
        <f>VLOOKUP(Q57,'プルダウンリスト【触らない】'!$D$15:$E$70,2,FALSE)</f>
        <v>2400</v>
      </c>
      <c r="S57" s="701">
        <f t="shared" si="0"/>
        <v>0</v>
      </c>
      <c r="T57" s="510">
        <f>ROUNDDOWN(SUMIFS('別紙２①'!$F$18:$F$68,'別紙２①'!$U$18:$U$68,'別紙１④'!V57),0)</f>
        <v>0</v>
      </c>
      <c r="U57" s="528" t="s">
        <v>257</v>
      </c>
      <c r="V57" s="528" t="str">
        <f>'別紙２①'!$S$14&amp;$T$53&amp;U57</f>
        <v>採草放牧地特認基準</v>
      </c>
      <c r="W57" s="548">
        <f>VLOOKUP(V57,'プルダウンリスト【触らない】'!$D$15:$E$70,2,FALSE)</f>
        <v>240</v>
      </c>
      <c r="X57" s="759">
        <f>ROUNDDOWN(T57*W57/1000,0)</f>
        <v>0</v>
      </c>
    </row>
    <row r="58" spans="1:25" s="361" customFormat="1" ht="36" customHeight="1">
      <c r="A58" s="388"/>
      <c r="B58" s="415"/>
      <c r="C58" s="456"/>
      <c r="D58" s="488"/>
      <c r="E58" s="510">
        <f>ROUNDDOWN(SUMIFS('別紙２①'!$F$18:$F$68,'別紙２①'!$U$18:$U$68,'別紙１④'!G58),0)</f>
        <v>0</v>
      </c>
      <c r="F58" s="528" t="s">
        <v>227</v>
      </c>
      <c r="G58" s="528" t="str">
        <f>'別紙２①'!$S$14&amp;'別紙１④'!$E$53&amp;'別紙１④'!$F58</f>
        <v>田高齢化・耕作放棄率</v>
      </c>
      <c r="H58" s="548">
        <f>VLOOKUP($G58,'プルダウンリスト【触らない】'!$D$15:$E$70,2,FALSE)</f>
        <v>6400</v>
      </c>
      <c r="I58" s="558">
        <f>ROUNDDOWN(E58*H58/1000,0)</f>
        <v>0</v>
      </c>
      <c r="J58" s="510">
        <f>ROUNDDOWN(SUMIFS('別紙２①'!$F$18:$F$68,'別紙２①'!$U$18:$U$68,'別紙１④'!L58),0)</f>
        <v>0</v>
      </c>
      <c r="K58" s="528" t="s">
        <v>257</v>
      </c>
      <c r="L58" s="528" t="str">
        <f>'別紙２①'!$S$14&amp;$J$53&amp;K58</f>
        <v>畑特認基準</v>
      </c>
      <c r="M58" s="548">
        <f>VLOOKUP(L58,'プルダウンリスト【触らない】'!$D$15:$E$70,2,FALSE)</f>
        <v>2800</v>
      </c>
      <c r="N58" s="558">
        <f>ROUNDDOWN(J58*M58/1000,0)</f>
        <v>0</v>
      </c>
      <c r="O58" s="510">
        <f>ROUNDDOWN(SUMIFS('別紙２①'!$F$18:$F$68,'別紙２①'!$U$18:$U$68,'別紙１④'!Q58),0)</f>
        <v>0</v>
      </c>
      <c r="P58" s="528" t="s">
        <v>256</v>
      </c>
      <c r="Q58" s="528" t="str">
        <f>'別紙２①'!$S$14&amp;$O$53&amp;P58</f>
        <v>草地草地比率の高い草地</v>
      </c>
      <c r="R58" s="548">
        <f>VLOOKUP(Q58,'プルダウンリスト【触らない】'!$D$15:$E$70,2,FALSE)</f>
        <v>1200</v>
      </c>
      <c r="S58" s="701">
        <f t="shared" si="0"/>
        <v>0</v>
      </c>
      <c r="T58" s="510">
        <f>ROUNDDOWN(SUMIFS('別紙２①'!$F$18:$F$68,'別紙２①'!$U$18:$U$68,'別紙１④'!V58),0)</f>
        <v>0</v>
      </c>
      <c r="U58" s="529" t="s">
        <v>215</v>
      </c>
      <c r="V58" s="528" t="str">
        <f>'別紙２①'!$S$14&amp;$T$53&amp;U58</f>
        <v>採草放牧地交付対象外（田採草放牧地混在地）</v>
      </c>
      <c r="W58" s="548">
        <f>VLOOKUP(V58,'プルダウンリスト【触らない】'!$D$15:$E$70,2,FALSE)</f>
        <v>0</v>
      </c>
      <c r="X58" s="759">
        <f>ROUNDDOWN(T58*W58/1000,0)</f>
        <v>0</v>
      </c>
    </row>
    <row r="59" spans="1:25" s="361" customFormat="1" ht="36" customHeight="1">
      <c r="A59" s="388"/>
      <c r="B59" s="415"/>
      <c r="C59" s="456"/>
      <c r="D59" s="488"/>
      <c r="E59" s="510">
        <f>ROUNDDOWN(SUMIFS('別紙２①'!$F$18:$F$68,'別紙２①'!$U$18:$U$68,'別紙１④'!G59),0)</f>
        <v>0</v>
      </c>
      <c r="F59" s="528" t="s">
        <v>257</v>
      </c>
      <c r="G59" s="528" t="str">
        <f>'別紙２①'!$S$14&amp;'別紙１④'!$E$53&amp;'別紙１④'!$F59</f>
        <v>田特認基準</v>
      </c>
      <c r="H59" s="548">
        <f>VLOOKUP($G59,'プルダウンリスト【触らない】'!$D$15:$E$70,2,FALSE)</f>
        <v>6400</v>
      </c>
      <c r="I59" s="558">
        <f>ROUNDDOWN(E59*H59/1000,0)</f>
        <v>0</v>
      </c>
      <c r="J59" s="510">
        <f>ROUNDDOWN(SUMIFS('別紙２①'!$F$18:$F$68,'別紙２①'!$U$18:$U$68,'別紙１④'!L59),0)</f>
        <v>0</v>
      </c>
      <c r="K59" s="529" t="s">
        <v>239</v>
      </c>
      <c r="L59" s="528" t="str">
        <f>'別紙２①'!$S$14&amp;$J$53&amp;K59</f>
        <v>畑交付対象外（田畑混在地）</v>
      </c>
      <c r="M59" s="548">
        <f>VLOOKUP(L59,'プルダウンリスト【触らない】'!$D$15:$E$70,2,FALSE)</f>
        <v>0</v>
      </c>
      <c r="N59" s="558">
        <f>ROUNDDOWN(J59*M59/1000,0)</f>
        <v>0</v>
      </c>
      <c r="O59" s="510">
        <f>ROUNDDOWN(SUMIFS('別紙２①'!$F$18:$F$68,'別紙２①'!$U$18:$U$68,'別紙１④'!Q59),0)</f>
        <v>0</v>
      </c>
      <c r="P59" s="528" t="s">
        <v>257</v>
      </c>
      <c r="Q59" s="528" t="str">
        <f>'別紙２①'!$S$14&amp;$O$53&amp;P59</f>
        <v>草地特認基準</v>
      </c>
      <c r="R59" s="548">
        <f>VLOOKUP(Q59,'プルダウンリスト【触らない】'!$D$15:$E$70,2,FALSE)</f>
        <v>2400</v>
      </c>
      <c r="S59" s="701">
        <f t="shared" si="0"/>
        <v>0</v>
      </c>
      <c r="T59" s="510">
        <f>ROUNDDOWN(SUMIFS('別紙２①'!$F$18:$F$68,'別紙２①'!$U$18:$U$68,'別紙１④'!V59),0)</f>
        <v>0</v>
      </c>
      <c r="U59" s="529" t="s">
        <v>195</v>
      </c>
      <c r="V59" s="528" t="str">
        <f>'別紙２①'!$S$14&amp;$T$53&amp;U59</f>
        <v>採草放牧地交付対象外（田採草放牧地混在地以外）</v>
      </c>
      <c r="W59" s="548">
        <f>VLOOKUP(V59,'プルダウンリスト【触らない】'!$D$15:$E$70,2,FALSE)</f>
        <v>0</v>
      </c>
      <c r="X59" s="759">
        <f>ROUNDDOWN(T59*W59/1000,0)</f>
        <v>0</v>
      </c>
    </row>
    <row r="60" spans="1:25" s="361" customFormat="1" ht="28.9" customHeight="1">
      <c r="A60" s="388"/>
      <c r="B60" s="415"/>
      <c r="C60" s="456"/>
      <c r="D60" s="488"/>
      <c r="E60" s="510">
        <f>ROUNDDOWN(SUMIFS('別紙２①'!$F$18:$F$68,'別紙２①'!$U$18:$U$68,'別紙１④'!G60),0)</f>
        <v>0</v>
      </c>
      <c r="F60" s="528" t="s">
        <v>27</v>
      </c>
      <c r="G60" s="528" t="str">
        <f>'別紙２①'!$S$14&amp;'別紙１④'!$E$53&amp;'別紙１④'!$F60</f>
        <v>田交付対象外</v>
      </c>
      <c r="H60" s="548">
        <f>VLOOKUP($G60,'プルダウンリスト【触らない】'!$D$15:$E$70,2,FALSE)</f>
        <v>0</v>
      </c>
      <c r="I60" s="558">
        <f>ROUNDDOWN(E60*H60/1000,0)</f>
        <v>0</v>
      </c>
      <c r="J60" s="510">
        <f>ROUNDDOWN(SUMIFS('別紙２①'!$F$18:$F$68,'別紙２①'!$U$18:$U$68,'別紙１④'!L60),0)</f>
        <v>0</v>
      </c>
      <c r="K60" s="529" t="s">
        <v>422</v>
      </c>
      <c r="L60" s="528" t="str">
        <f>'別紙２①'!$S$14&amp;$J$53&amp;K60</f>
        <v>畑交付対象外（田畑混在地以外）</v>
      </c>
      <c r="M60" s="548">
        <f>VLOOKUP(L60,'プルダウンリスト【触らない】'!$D$15:$E$70,2,FALSE)</f>
        <v>0</v>
      </c>
      <c r="N60" s="558">
        <f>ROUNDDOWN(J60*M60/1000,0)</f>
        <v>0</v>
      </c>
      <c r="O60" s="510">
        <f>ROUNDDOWN(SUMIFS('別紙２①'!$F$18:$F$68,'別紙２①'!$U$18:$U$68,'別紙１④'!Q60),0)</f>
        <v>0</v>
      </c>
      <c r="P60" s="529" t="s">
        <v>447</v>
      </c>
      <c r="Q60" s="528" t="str">
        <f>'別紙２①'!$S$14&amp;$O$53&amp;P60</f>
        <v>草地交付対象外（田草地混在地）</v>
      </c>
      <c r="R60" s="548">
        <f>VLOOKUP(Q60,'プルダウンリスト【触らない】'!$D$15:$E$70,2,FALSE)</f>
        <v>0</v>
      </c>
      <c r="S60" s="701">
        <f t="shared" si="0"/>
        <v>0</v>
      </c>
      <c r="T60" s="510"/>
      <c r="U60" s="529"/>
      <c r="V60" s="528"/>
      <c r="W60" s="548"/>
      <c r="X60" s="759"/>
    </row>
    <row r="61" spans="1:25" s="361" customFormat="1" ht="28.9" customHeight="1">
      <c r="A61" s="388"/>
      <c r="B61" s="415"/>
      <c r="C61" s="456"/>
      <c r="D61" s="488"/>
      <c r="E61" s="511"/>
      <c r="F61" s="529"/>
      <c r="G61" s="528"/>
      <c r="H61" s="548"/>
      <c r="I61" s="558"/>
      <c r="J61" s="511"/>
      <c r="K61" s="529"/>
      <c r="L61" s="528"/>
      <c r="M61" s="548"/>
      <c r="N61" s="558"/>
      <c r="O61" s="510">
        <f>ROUNDDOWN(SUMIFS('別紙２①'!$F$18:$F$68,'別紙２①'!$U$18:$U$68,'別紙１④'!Q61),0)</f>
        <v>0</v>
      </c>
      <c r="P61" s="529" t="s">
        <v>448</v>
      </c>
      <c r="Q61" s="528" t="str">
        <f>'別紙２①'!$S$14&amp;$O$53&amp;P61</f>
        <v>草地交付対象外（田草地混在地以外）</v>
      </c>
      <c r="R61" s="548">
        <f>VLOOKUP(Q61,'プルダウンリスト【触らない】'!$D$15:$E$70,2,FALSE)</f>
        <v>0</v>
      </c>
      <c r="S61" s="701">
        <f t="shared" si="0"/>
        <v>0</v>
      </c>
      <c r="T61" s="726"/>
      <c r="U61" s="737"/>
      <c r="V61" s="737"/>
      <c r="W61" s="750"/>
      <c r="X61" s="760"/>
    </row>
    <row r="62" spans="1:25" s="362" customFormat="1" ht="18" customHeight="1">
      <c r="A62" s="389" t="s">
        <v>122</v>
      </c>
      <c r="B62" s="416"/>
      <c r="C62" s="457">
        <f>E62+J62+O62+T62</f>
        <v>0</v>
      </c>
      <c r="D62" s="489"/>
      <c r="E62" s="512">
        <f>SUM(E55:E61)</f>
        <v>0</v>
      </c>
      <c r="F62" s="530"/>
      <c r="G62" s="530"/>
      <c r="H62" s="530"/>
      <c r="I62" s="559">
        <f>SUM(I55:I61)</f>
        <v>0</v>
      </c>
      <c r="J62" s="512">
        <f>SUM(J55:J61)</f>
        <v>0</v>
      </c>
      <c r="K62" s="530"/>
      <c r="L62" s="530"/>
      <c r="M62" s="530"/>
      <c r="N62" s="559">
        <f>SUM(N55:N61)</f>
        <v>0</v>
      </c>
      <c r="O62" s="665">
        <f>SUM(O55:O61)</f>
        <v>0</v>
      </c>
      <c r="P62" s="530"/>
      <c r="Q62" s="530"/>
      <c r="R62" s="530"/>
      <c r="S62" s="702">
        <f>SUM(S55:S61)</f>
        <v>0</v>
      </c>
      <c r="T62" s="665">
        <f>SUM(T55:T61)</f>
        <v>0</v>
      </c>
      <c r="U62" s="530"/>
      <c r="V62" s="457"/>
      <c r="W62" s="530"/>
      <c r="X62" s="761">
        <f>SUM(X55:X61)</f>
        <v>0</v>
      </c>
      <c r="Y62" s="777"/>
    </row>
    <row r="63" spans="1:25" s="361" customFormat="1" ht="18" customHeight="1">
      <c r="A63" s="368"/>
      <c r="B63" s="371"/>
      <c r="C63" s="371"/>
      <c r="D63" s="371"/>
      <c r="E63" s="371"/>
      <c r="F63" s="371"/>
      <c r="G63" s="371"/>
      <c r="H63" s="371"/>
      <c r="I63" s="371"/>
      <c r="J63" s="371"/>
      <c r="K63" s="371"/>
      <c r="L63" s="371"/>
      <c r="M63" s="371"/>
      <c r="N63" s="371"/>
      <c r="O63" s="371"/>
      <c r="P63" s="371"/>
      <c r="Q63" s="371"/>
      <c r="R63" s="371"/>
      <c r="S63" s="371"/>
      <c r="T63" s="371"/>
      <c r="U63" s="371"/>
      <c r="V63" s="371"/>
      <c r="W63" s="371"/>
      <c r="X63" s="762"/>
    </row>
    <row r="64" spans="1:25" s="361" customFormat="1" ht="18" customHeight="1">
      <c r="A64" s="368" t="s">
        <v>126</v>
      </c>
      <c r="B64" s="371"/>
      <c r="C64" s="371"/>
      <c r="D64" s="371"/>
      <c r="E64" s="371"/>
      <c r="F64" s="371"/>
      <c r="G64" s="371"/>
      <c r="H64" s="371"/>
      <c r="I64" s="371"/>
      <c r="J64" s="371"/>
      <c r="K64" s="371"/>
      <c r="L64" s="371"/>
      <c r="M64" s="371"/>
      <c r="N64" s="371"/>
      <c r="O64" s="371"/>
      <c r="P64" s="371"/>
      <c r="Q64" s="371"/>
      <c r="R64" s="371"/>
      <c r="S64" s="371"/>
      <c r="T64" s="371"/>
      <c r="U64" s="371"/>
      <c r="V64" s="371"/>
      <c r="W64" s="371"/>
      <c r="X64" s="371"/>
    </row>
    <row r="65" spans="1:25" s="361" customFormat="1" ht="7.15" customHeight="1">
      <c r="A65" s="368"/>
      <c r="B65" s="371"/>
      <c r="C65" s="371"/>
      <c r="D65" s="371"/>
      <c r="E65" s="371"/>
      <c r="F65" s="371"/>
      <c r="G65" s="371"/>
      <c r="H65" s="371"/>
      <c r="I65" s="371"/>
      <c r="J65" s="371"/>
      <c r="K65" s="371"/>
      <c r="L65" s="371"/>
      <c r="M65" s="371"/>
      <c r="N65" s="371"/>
      <c r="O65" s="371"/>
      <c r="P65" s="371"/>
      <c r="Q65" s="371"/>
      <c r="R65" s="371"/>
      <c r="S65" s="371"/>
      <c r="T65" s="371"/>
      <c r="U65" s="371"/>
      <c r="V65" s="371"/>
      <c r="W65" s="371"/>
      <c r="X65" s="371"/>
    </row>
    <row r="66" spans="1:25" s="361" customFormat="1" ht="18" customHeight="1">
      <c r="A66" s="368" t="s">
        <v>127</v>
      </c>
      <c r="B66" s="371"/>
      <c r="C66" s="371"/>
      <c r="D66" s="371"/>
      <c r="E66" s="371"/>
      <c r="F66" s="371"/>
      <c r="G66" s="371"/>
      <c r="H66" s="371"/>
      <c r="I66" s="371"/>
      <c r="J66" s="371"/>
      <c r="K66" s="371"/>
      <c r="L66" s="371"/>
      <c r="M66" s="371"/>
      <c r="N66" s="371"/>
      <c r="O66" s="371"/>
      <c r="P66" s="371"/>
      <c r="Q66" s="371"/>
      <c r="R66" s="371"/>
      <c r="S66" s="371"/>
      <c r="T66" s="371"/>
      <c r="U66" s="371"/>
      <c r="V66" s="371"/>
      <c r="W66" s="371"/>
      <c r="X66" s="371"/>
    </row>
    <row r="67" spans="1:25" s="361" customFormat="1" ht="18" customHeight="1">
      <c r="A67" s="371"/>
      <c r="B67" s="417" t="s">
        <v>351</v>
      </c>
      <c r="C67" s="458"/>
      <c r="D67" s="458"/>
      <c r="E67" s="458"/>
      <c r="F67" s="458"/>
      <c r="G67" s="458"/>
      <c r="H67" s="458"/>
      <c r="I67" s="458"/>
      <c r="J67" s="458"/>
      <c r="K67" s="458"/>
      <c r="L67" s="458"/>
      <c r="M67" s="458"/>
      <c r="N67" s="458"/>
      <c r="O67" s="458"/>
      <c r="P67" s="458"/>
      <c r="Q67" s="458"/>
      <c r="R67" s="458"/>
      <c r="S67" s="458"/>
      <c r="T67" s="458"/>
      <c r="U67" s="458"/>
      <c r="V67" s="458"/>
      <c r="W67" s="490"/>
      <c r="X67" s="371"/>
      <c r="Y67" s="19"/>
    </row>
    <row r="68" spans="1:25" s="361" customFormat="1" ht="18" customHeight="1">
      <c r="A68" s="371"/>
      <c r="B68" s="417" t="s">
        <v>128</v>
      </c>
      <c r="C68" s="459"/>
      <c r="D68" s="459"/>
      <c r="E68" s="459"/>
      <c r="F68" s="459"/>
      <c r="G68" s="459"/>
      <c r="H68" s="459"/>
      <c r="I68" s="459"/>
      <c r="J68" s="459"/>
      <c r="K68" s="531"/>
      <c r="L68" s="459"/>
      <c r="M68" s="632" t="s">
        <v>279</v>
      </c>
      <c r="N68" s="460"/>
      <c r="O68" s="581"/>
      <c r="P68" s="491" t="s">
        <v>366</v>
      </c>
      <c r="Q68" s="678"/>
      <c r="R68" s="678"/>
      <c r="S68" s="703"/>
      <c r="T68" s="491" t="s">
        <v>367</v>
      </c>
      <c r="U68" s="678"/>
      <c r="V68" s="678"/>
      <c r="W68" s="703"/>
      <c r="X68" s="371"/>
      <c r="Y68" s="19"/>
    </row>
    <row r="69" spans="1:25" s="361" customFormat="1" ht="45" customHeight="1">
      <c r="A69" s="371"/>
      <c r="B69" s="402" t="s">
        <v>131</v>
      </c>
      <c r="C69" s="395"/>
      <c r="D69" s="395"/>
      <c r="E69" s="513" t="s">
        <v>58</v>
      </c>
      <c r="F69" s="531"/>
      <c r="G69" s="467"/>
      <c r="H69" s="549" t="s">
        <v>137</v>
      </c>
      <c r="I69" s="560"/>
      <c r="J69" s="549" t="s">
        <v>139</v>
      </c>
      <c r="K69" s="599"/>
      <c r="L69" s="459"/>
      <c r="M69" s="633"/>
      <c r="N69" s="633"/>
      <c r="O69" s="666"/>
      <c r="P69" s="672"/>
      <c r="Q69" s="679"/>
      <c r="R69" s="679"/>
      <c r="S69" s="704"/>
      <c r="T69" s="672"/>
      <c r="U69" s="679"/>
      <c r="V69" s="679"/>
      <c r="W69" s="704"/>
      <c r="X69" s="371"/>
      <c r="Y69" s="19"/>
    </row>
    <row r="70" spans="1:25" s="361" customFormat="1" ht="18" customHeight="1">
      <c r="A70" s="371"/>
      <c r="B70" s="418"/>
      <c r="C70" s="418"/>
      <c r="D70" s="418"/>
      <c r="E70" s="514"/>
      <c r="F70" s="532"/>
      <c r="G70" s="541"/>
      <c r="H70" s="515"/>
      <c r="I70" s="533"/>
      <c r="J70" s="578"/>
      <c r="K70" s="533"/>
      <c r="L70" s="580"/>
      <c r="M70" s="514">
        <v>10000</v>
      </c>
      <c r="N70" s="647"/>
      <c r="O70" s="667"/>
      <c r="P70" s="514"/>
      <c r="Q70" s="680"/>
      <c r="R70" s="680"/>
      <c r="S70" s="532"/>
      <c r="T70" s="727"/>
      <c r="U70" s="738"/>
      <c r="V70" s="738"/>
      <c r="W70" s="751"/>
      <c r="X70" s="371"/>
      <c r="Y70" s="19"/>
    </row>
    <row r="71" spans="1:25" s="361" customFormat="1" ht="18" customHeight="1">
      <c r="A71" s="371"/>
      <c r="B71" s="419"/>
      <c r="C71" s="419"/>
      <c r="D71" s="419"/>
      <c r="E71" s="515"/>
      <c r="F71" s="533"/>
      <c r="G71" s="541"/>
      <c r="H71" s="550"/>
      <c r="I71" s="561"/>
      <c r="J71" s="550"/>
      <c r="K71" s="561"/>
      <c r="L71" s="619"/>
      <c r="M71" s="550">
        <v>14000</v>
      </c>
      <c r="N71" s="648"/>
      <c r="O71" s="668"/>
      <c r="P71" s="550"/>
      <c r="Q71" s="681"/>
      <c r="R71" s="681"/>
      <c r="S71" s="561"/>
      <c r="T71" s="728"/>
      <c r="U71" s="739"/>
      <c r="V71" s="739"/>
      <c r="W71" s="752"/>
      <c r="X71" s="371"/>
      <c r="Y71" s="19"/>
    </row>
    <row r="72" spans="1:25" s="361" customFormat="1" ht="16.149999999999999" customHeight="1">
      <c r="A72" s="368"/>
      <c r="B72" s="420" t="s">
        <v>287</v>
      </c>
      <c r="C72" s="420"/>
      <c r="D72" s="420"/>
      <c r="E72" s="420"/>
      <c r="F72" s="420"/>
      <c r="G72" s="420"/>
      <c r="H72" s="420"/>
      <c r="I72" s="420"/>
      <c r="J72" s="420"/>
      <c r="K72" s="420"/>
      <c r="L72" s="420"/>
      <c r="M72" s="420"/>
      <c r="N72" s="420"/>
      <c r="O72" s="420"/>
      <c r="P72" s="420"/>
      <c r="Q72" s="420"/>
      <c r="R72" s="420"/>
      <c r="S72" s="420"/>
      <c r="T72" s="420"/>
      <c r="U72" s="420"/>
      <c r="V72" s="420"/>
      <c r="W72" s="420"/>
      <c r="X72" s="420"/>
    </row>
    <row r="73" spans="1:25" s="361" customFormat="1" ht="16.149999999999999" customHeight="1">
      <c r="A73" s="368"/>
      <c r="B73" s="420" t="s">
        <v>111</v>
      </c>
      <c r="C73" s="420"/>
      <c r="D73" s="420"/>
      <c r="E73" s="420"/>
      <c r="F73" s="420"/>
      <c r="G73" s="420"/>
      <c r="H73" s="420"/>
      <c r="I73" s="420"/>
      <c r="J73" s="420"/>
      <c r="K73" s="420"/>
      <c r="L73" s="420"/>
      <c r="M73" s="420"/>
      <c r="N73" s="420"/>
      <c r="O73" s="420"/>
      <c r="P73" s="420"/>
      <c r="Q73" s="420"/>
      <c r="R73" s="420"/>
      <c r="S73" s="420"/>
      <c r="T73" s="420"/>
      <c r="U73" s="420"/>
      <c r="V73" s="420"/>
      <c r="W73" s="420"/>
      <c r="X73" s="420"/>
    </row>
    <row r="74" spans="1:25" s="361" customFormat="1" ht="12" customHeight="1">
      <c r="A74" s="368"/>
      <c r="B74" s="371"/>
      <c r="C74" s="371"/>
      <c r="D74" s="371"/>
      <c r="E74" s="371"/>
      <c r="F74" s="371"/>
      <c r="G74" s="371"/>
      <c r="H74" s="371"/>
      <c r="I74" s="371"/>
      <c r="J74" s="371"/>
      <c r="K74" s="371"/>
      <c r="L74" s="371"/>
      <c r="M74" s="371"/>
      <c r="N74" s="371"/>
      <c r="O74" s="371"/>
      <c r="P74" s="371"/>
      <c r="Q74" s="371"/>
      <c r="R74" s="371"/>
      <c r="S74" s="371"/>
      <c r="T74" s="371"/>
      <c r="U74" s="371"/>
      <c r="V74" s="371"/>
      <c r="W74" s="371"/>
      <c r="X74" s="371"/>
    </row>
    <row r="75" spans="1:25" s="361" customFormat="1" ht="18" customHeight="1">
      <c r="A75" s="368" t="s">
        <v>133</v>
      </c>
      <c r="B75" s="371"/>
      <c r="C75" s="371"/>
      <c r="D75" s="371"/>
      <c r="E75" s="371"/>
      <c r="F75" s="371"/>
      <c r="G75" s="371"/>
      <c r="H75" s="371"/>
      <c r="I75" s="371"/>
      <c r="J75" s="371"/>
      <c r="K75" s="371"/>
      <c r="L75" s="371"/>
      <c r="M75" s="371"/>
      <c r="N75" s="371"/>
      <c r="O75" s="371"/>
      <c r="P75" s="371"/>
      <c r="Q75" s="371"/>
      <c r="R75" s="371"/>
      <c r="S75" s="371"/>
      <c r="T75" s="371"/>
      <c r="U75" s="371"/>
      <c r="V75" s="371"/>
      <c r="W75" s="371"/>
      <c r="X75" s="371"/>
    </row>
    <row r="76" spans="1:25" s="361" customFormat="1" ht="18" customHeight="1">
      <c r="A76" s="371"/>
      <c r="B76" s="417" t="s">
        <v>135</v>
      </c>
      <c r="C76" s="458"/>
      <c r="D76" s="458"/>
      <c r="E76" s="458"/>
      <c r="F76" s="458"/>
      <c r="G76" s="458"/>
      <c r="H76" s="458"/>
      <c r="I76" s="458"/>
      <c r="J76" s="458"/>
      <c r="K76" s="458"/>
      <c r="L76" s="458"/>
      <c r="M76" s="458"/>
      <c r="N76" s="458"/>
      <c r="O76" s="458"/>
      <c r="P76" s="458"/>
      <c r="Q76" s="458"/>
      <c r="R76" s="458"/>
      <c r="S76" s="458"/>
      <c r="T76" s="458"/>
      <c r="U76" s="458"/>
      <c r="V76" s="458"/>
      <c r="W76" s="490"/>
      <c r="X76" s="371"/>
      <c r="Y76" s="19"/>
    </row>
    <row r="77" spans="1:25" s="361" customFormat="1" ht="18" customHeight="1">
      <c r="A77" s="371"/>
      <c r="B77" s="395" t="s">
        <v>128</v>
      </c>
      <c r="C77" s="395"/>
      <c r="D77" s="395"/>
      <c r="E77" s="395"/>
      <c r="F77" s="395"/>
      <c r="G77" s="395"/>
      <c r="H77" s="395"/>
      <c r="I77" s="491" t="s">
        <v>279</v>
      </c>
      <c r="J77" s="542"/>
      <c r="K77" s="542"/>
      <c r="L77" s="542"/>
      <c r="M77" s="552"/>
      <c r="N77" s="649" t="s">
        <v>366</v>
      </c>
      <c r="O77" s="467"/>
      <c r="P77" s="467"/>
      <c r="Q77" s="467"/>
      <c r="R77" s="467"/>
      <c r="S77" s="491" t="s">
        <v>367</v>
      </c>
      <c r="T77" s="542"/>
      <c r="U77" s="542"/>
      <c r="V77" s="542"/>
      <c r="W77" s="552"/>
      <c r="X77" s="371"/>
      <c r="Y77" s="19"/>
    </row>
    <row r="78" spans="1:25" s="361" customFormat="1" ht="36" customHeight="1">
      <c r="A78" s="371"/>
      <c r="B78" s="421" t="s">
        <v>137</v>
      </c>
      <c r="C78" s="458"/>
      <c r="D78" s="490"/>
      <c r="E78" s="513" t="s">
        <v>139</v>
      </c>
      <c r="F78" s="517"/>
      <c r="G78" s="517"/>
      <c r="H78" s="551"/>
      <c r="I78" s="562"/>
      <c r="J78" s="579"/>
      <c r="K78" s="579"/>
      <c r="L78" s="579"/>
      <c r="M78" s="634"/>
      <c r="N78" s="426"/>
      <c r="O78" s="426"/>
      <c r="P78" s="426"/>
      <c r="Q78" s="426"/>
      <c r="R78" s="426"/>
      <c r="S78" s="600"/>
      <c r="T78" s="729"/>
      <c r="U78" s="729"/>
      <c r="V78" s="729"/>
      <c r="W78" s="635"/>
      <c r="X78" s="371"/>
      <c r="Y78" s="19"/>
    </row>
    <row r="79" spans="1:25" s="361" customFormat="1" ht="18" customHeight="1">
      <c r="A79" s="371"/>
      <c r="B79" s="422"/>
      <c r="C79" s="422"/>
      <c r="D79" s="422"/>
      <c r="E79" s="422"/>
      <c r="F79" s="422"/>
      <c r="G79" s="422"/>
      <c r="H79" s="422"/>
      <c r="I79" s="563">
        <v>6000</v>
      </c>
      <c r="J79" s="580"/>
      <c r="K79" s="580"/>
      <c r="L79" s="580"/>
      <c r="M79" s="580"/>
      <c r="N79" s="541"/>
      <c r="O79" s="541"/>
      <c r="P79" s="541"/>
      <c r="Q79" s="541"/>
      <c r="R79" s="541"/>
      <c r="S79" s="550"/>
      <c r="T79" s="681"/>
      <c r="U79" s="681"/>
      <c r="V79" s="681"/>
      <c r="W79" s="561"/>
      <c r="X79" s="371"/>
      <c r="Y79" s="19"/>
    </row>
    <row r="80" spans="1:25" s="361" customFormat="1" ht="16.149999999999999" customHeight="1">
      <c r="A80" s="368"/>
      <c r="B80" s="420" t="s">
        <v>287</v>
      </c>
      <c r="C80" s="420"/>
      <c r="D80" s="420"/>
      <c r="E80" s="420"/>
      <c r="F80" s="420"/>
      <c r="G80" s="420"/>
      <c r="H80" s="420"/>
      <c r="I80" s="420"/>
      <c r="J80" s="420"/>
      <c r="K80" s="420"/>
      <c r="L80" s="420"/>
      <c r="M80" s="420"/>
      <c r="N80" s="420"/>
      <c r="O80" s="420"/>
      <c r="P80" s="420"/>
      <c r="Q80" s="420"/>
      <c r="R80" s="420"/>
      <c r="S80" s="420"/>
      <c r="T80" s="420"/>
      <c r="U80" s="420"/>
      <c r="V80" s="420"/>
      <c r="W80" s="420"/>
      <c r="X80" s="420"/>
    </row>
    <row r="81" spans="1:24" s="361" customFormat="1" ht="16.149999999999999" customHeight="1">
      <c r="A81" s="368"/>
      <c r="B81" s="420" t="s">
        <v>111</v>
      </c>
      <c r="C81" s="420"/>
      <c r="D81" s="420"/>
      <c r="E81" s="420"/>
      <c r="F81" s="420"/>
      <c r="G81" s="420"/>
      <c r="H81" s="420"/>
      <c r="I81" s="420"/>
      <c r="J81" s="420"/>
      <c r="K81" s="420"/>
      <c r="L81" s="420"/>
      <c r="M81" s="420"/>
      <c r="N81" s="420"/>
      <c r="O81" s="420"/>
      <c r="P81" s="420"/>
      <c r="Q81" s="420"/>
      <c r="R81" s="420"/>
      <c r="S81" s="420"/>
      <c r="T81" s="420"/>
      <c r="U81" s="420"/>
      <c r="V81" s="420"/>
      <c r="W81" s="420"/>
      <c r="X81" s="420"/>
    </row>
    <row r="82" spans="1:24" s="361" customFormat="1" ht="18" customHeight="1">
      <c r="A82" s="368"/>
      <c r="B82" s="371"/>
      <c r="C82" s="371"/>
      <c r="D82" s="371"/>
      <c r="E82" s="371"/>
      <c r="F82" s="371"/>
      <c r="G82" s="371"/>
      <c r="H82" s="371"/>
      <c r="I82" s="371"/>
      <c r="J82" s="371"/>
      <c r="K82" s="371"/>
      <c r="L82" s="371"/>
      <c r="M82" s="371"/>
      <c r="N82" s="371"/>
      <c r="O82" s="371"/>
      <c r="P82" s="371"/>
      <c r="Q82" s="371"/>
      <c r="R82" s="371"/>
      <c r="S82" s="371"/>
      <c r="T82" s="371"/>
      <c r="U82" s="371"/>
      <c r="V82" s="371"/>
      <c r="W82" s="371"/>
      <c r="X82" s="371"/>
    </row>
    <row r="83" spans="1:24" s="361" customFormat="1" ht="18" customHeight="1">
      <c r="A83" s="368" t="s">
        <v>364</v>
      </c>
      <c r="B83" s="371"/>
      <c r="C83" s="371"/>
      <c r="D83" s="371"/>
      <c r="E83" s="371"/>
      <c r="F83" s="371"/>
      <c r="G83" s="371"/>
      <c r="H83" s="371"/>
      <c r="I83" s="371"/>
      <c r="J83" s="371"/>
      <c r="K83" s="371"/>
      <c r="L83" s="371"/>
      <c r="M83" s="371"/>
      <c r="N83" s="371"/>
      <c r="O83" s="371"/>
      <c r="P83" s="371"/>
      <c r="Q83" s="371"/>
      <c r="R83" s="371"/>
      <c r="S83" s="371"/>
      <c r="T83" s="371"/>
      <c r="U83" s="371"/>
      <c r="V83" s="371"/>
      <c r="W83" s="371"/>
      <c r="X83" s="371"/>
    </row>
    <row r="84" spans="1:24" s="361" customFormat="1" ht="18" customHeight="1">
      <c r="A84" s="371"/>
      <c r="B84" s="417" t="s">
        <v>368</v>
      </c>
      <c r="C84" s="458"/>
      <c r="D84" s="458"/>
      <c r="E84" s="458"/>
      <c r="F84" s="458"/>
      <c r="G84" s="458"/>
      <c r="H84" s="458"/>
      <c r="I84" s="458"/>
      <c r="J84" s="458"/>
      <c r="K84" s="458"/>
      <c r="L84" s="458"/>
      <c r="M84" s="458"/>
      <c r="N84" s="458"/>
      <c r="O84" s="458"/>
      <c r="P84" s="458"/>
      <c r="Q84" s="458"/>
      <c r="R84" s="458"/>
      <c r="S84" s="458"/>
      <c r="T84" s="458"/>
      <c r="U84" s="711"/>
      <c r="V84" s="714"/>
      <c r="W84" s="714"/>
      <c r="X84" s="371"/>
    </row>
    <row r="85" spans="1:24" s="361" customFormat="1" ht="18" customHeight="1">
      <c r="A85" s="371"/>
      <c r="B85" s="423" t="s">
        <v>128</v>
      </c>
      <c r="C85" s="460"/>
      <c r="D85" s="460"/>
      <c r="E85" s="460"/>
      <c r="F85" s="460"/>
      <c r="G85" s="460"/>
      <c r="H85" s="460"/>
      <c r="I85" s="460"/>
      <c r="J85" s="581"/>
      <c r="K85" s="491" t="s">
        <v>372</v>
      </c>
      <c r="L85" s="620"/>
      <c r="M85" s="552"/>
      <c r="N85" s="491" t="s">
        <v>366</v>
      </c>
      <c r="O85" s="516"/>
      <c r="P85" s="491" t="s">
        <v>365</v>
      </c>
      <c r="Q85" s="620"/>
      <c r="R85" s="552"/>
      <c r="S85" s="705" t="s">
        <v>373</v>
      </c>
      <c r="T85" s="491"/>
      <c r="U85" s="712"/>
      <c r="V85" s="732"/>
      <c r="W85" s="743"/>
      <c r="X85" s="371"/>
    </row>
    <row r="86" spans="1:24" s="361" customFormat="1" ht="36" customHeight="1">
      <c r="A86" s="371"/>
      <c r="B86" s="424" t="s">
        <v>41</v>
      </c>
      <c r="C86" s="461"/>
      <c r="D86" s="491" t="s">
        <v>141</v>
      </c>
      <c r="E86" s="516"/>
      <c r="F86" s="534" t="s">
        <v>19</v>
      </c>
      <c r="G86" s="542"/>
      <c r="H86" s="552"/>
      <c r="I86" s="491" t="s">
        <v>116</v>
      </c>
      <c r="J86" s="516"/>
      <c r="K86" s="600"/>
      <c r="L86" s="621"/>
      <c r="M86" s="635"/>
      <c r="N86" s="650"/>
      <c r="O86" s="669"/>
      <c r="P86" s="600"/>
      <c r="Q86" s="621"/>
      <c r="R86" s="635"/>
      <c r="S86" s="706"/>
      <c r="T86" s="650"/>
      <c r="U86" s="740"/>
      <c r="V86" s="743"/>
      <c r="W86" s="743"/>
      <c r="X86" s="371"/>
    </row>
    <row r="87" spans="1:24" s="361" customFormat="1" ht="18" customHeight="1">
      <c r="A87" s="371"/>
      <c r="B87" s="425"/>
      <c r="C87" s="462"/>
      <c r="D87" s="425"/>
      <c r="E87" s="462"/>
      <c r="F87" s="425"/>
      <c r="G87" s="543"/>
      <c r="H87" s="462"/>
      <c r="I87" s="425"/>
      <c r="J87" s="462"/>
      <c r="K87" s="601">
        <v>10000</v>
      </c>
      <c r="L87" s="622"/>
      <c r="M87" s="636"/>
      <c r="N87" s="425"/>
      <c r="O87" s="462"/>
      <c r="P87" s="673"/>
      <c r="Q87" s="682"/>
      <c r="R87" s="688"/>
      <c r="S87" s="707"/>
      <c r="T87" s="730"/>
      <c r="U87" s="741">
        <v>1000000</v>
      </c>
      <c r="V87" s="744"/>
      <c r="W87" s="744"/>
      <c r="X87" s="371"/>
    </row>
    <row r="88" spans="1:24" s="361" customFormat="1" ht="18" customHeight="1">
      <c r="A88" s="371"/>
      <c r="B88" s="425"/>
      <c r="C88" s="462"/>
      <c r="D88" s="425"/>
      <c r="E88" s="462"/>
      <c r="F88" s="425"/>
      <c r="G88" s="543"/>
      <c r="H88" s="462"/>
      <c r="I88" s="564"/>
      <c r="J88" s="582"/>
      <c r="K88" s="602">
        <v>4000</v>
      </c>
      <c r="L88" s="623"/>
      <c r="M88" s="637"/>
      <c r="N88" s="425"/>
      <c r="O88" s="462"/>
      <c r="P88" s="674"/>
      <c r="Q88" s="683"/>
      <c r="R88" s="689"/>
      <c r="S88" s="708"/>
      <c r="T88" s="731"/>
      <c r="U88" s="742"/>
      <c r="V88" s="744"/>
      <c r="W88" s="744"/>
      <c r="X88" s="371"/>
    </row>
    <row r="89" spans="1:24" s="361" customFormat="1" ht="18" customHeight="1">
      <c r="A89" s="371"/>
      <c r="B89" s="425"/>
      <c r="C89" s="462"/>
      <c r="D89" s="425"/>
      <c r="E89" s="462"/>
      <c r="F89" s="425"/>
      <c r="G89" s="543"/>
      <c r="H89" s="462"/>
      <c r="I89" s="564"/>
      <c r="J89" s="582"/>
      <c r="K89" s="602">
        <v>1000</v>
      </c>
      <c r="L89" s="623"/>
      <c r="M89" s="637"/>
      <c r="N89" s="425"/>
      <c r="O89" s="462"/>
      <c r="P89" s="564"/>
      <c r="Q89" s="684"/>
      <c r="R89" s="582"/>
      <c r="S89" s="709"/>
      <c r="T89" s="602"/>
      <c r="U89" s="742"/>
      <c r="V89" s="744"/>
      <c r="W89" s="744"/>
      <c r="X89" s="371"/>
    </row>
    <row r="90" spans="1:24" s="361" customFormat="1" ht="15" customHeight="1">
      <c r="A90" s="368"/>
      <c r="B90" s="420" t="s">
        <v>287</v>
      </c>
      <c r="C90" s="420"/>
      <c r="D90" s="420"/>
      <c r="E90" s="420"/>
      <c r="F90" s="420"/>
      <c r="G90" s="420"/>
      <c r="H90" s="420"/>
      <c r="I90" s="420"/>
      <c r="J90" s="420"/>
      <c r="K90" s="420"/>
      <c r="L90" s="420"/>
      <c r="M90" s="420"/>
      <c r="N90" s="420"/>
      <c r="O90" s="420"/>
      <c r="P90" s="420"/>
      <c r="Q90" s="420"/>
      <c r="R90" s="420"/>
      <c r="S90" s="420"/>
      <c r="T90" s="420"/>
      <c r="U90" s="420"/>
      <c r="V90" s="420"/>
      <c r="W90" s="420"/>
      <c r="X90" s="420"/>
    </row>
    <row r="91" spans="1:24" s="361" customFormat="1" ht="32.25" customHeight="1">
      <c r="A91" s="368"/>
      <c r="B91" s="420" t="s">
        <v>283</v>
      </c>
      <c r="C91" s="420"/>
      <c r="D91" s="420"/>
      <c r="E91" s="420"/>
      <c r="F91" s="420"/>
      <c r="G91" s="420"/>
      <c r="H91" s="420"/>
      <c r="I91" s="420"/>
      <c r="J91" s="420"/>
      <c r="K91" s="420"/>
      <c r="L91" s="420"/>
      <c r="M91" s="420"/>
      <c r="N91" s="420"/>
      <c r="O91" s="420"/>
      <c r="P91" s="420"/>
      <c r="Q91" s="420"/>
      <c r="R91" s="420"/>
      <c r="S91" s="420"/>
      <c r="T91" s="420"/>
      <c r="U91" s="420"/>
      <c r="V91" s="420"/>
      <c r="W91" s="420"/>
      <c r="X91" s="420"/>
    </row>
    <row r="92" spans="1:24" s="361" customFormat="1" ht="15" customHeight="1">
      <c r="A92" s="368"/>
      <c r="B92" s="420"/>
      <c r="C92" s="420"/>
      <c r="D92" s="420"/>
      <c r="E92" s="420"/>
      <c r="F92" s="420"/>
      <c r="G92" s="420"/>
      <c r="H92" s="420"/>
      <c r="I92" s="420"/>
      <c r="J92" s="420"/>
      <c r="K92" s="420"/>
      <c r="L92" s="420"/>
      <c r="M92" s="420"/>
      <c r="N92" s="420"/>
      <c r="O92" s="420"/>
      <c r="P92" s="420"/>
      <c r="Q92" s="420"/>
      <c r="R92" s="420"/>
      <c r="S92" s="420"/>
      <c r="T92" s="420"/>
      <c r="U92" s="420"/>
      <c r="V92" s="420"/>
      <c r="W92" s="420"/>
      <c r="X92" s="420"/>
    </row>
    <row r="93" spans="1:24" s="361" customFormat="1" ht="18" customHeight="1">
      <c r="A93" s="368"/>
      <c r="B93" s="371"/>
      <c r="C93" s="371"/>
      <c r="D93" s="371"/>
      <c r="E93" s="371"/>
      <c r="F93" s="371"/>
      <c r="G93" s="371"/>
      <c r="H93" s="371"/>
      <c r="I93" s="371"/>
      <c r="J93" s="371"/>
      <c r="K93" s="371"/>
      <c r="L93" s="371"/>
      <c r="M93" s="371"/>
      <c r="N93" s="371"/>
      <c r="O93" s="371"/>
      <c r="P93" s="371"/>
      <c r="Q93" s="371"/>
      <c r="R93" s="371"/>
      <c r="S93" s="371"/>
      <c r="T93" s="371"/>
      <c r="U93" s="371"/>
      <c r="V93" s="371"/>
      <c r="W93" s="371"/>
      <c r="X93" s="371"/>
    </row>
    <row r="94" spans="1:24" s="361" customFormat="1" ht="18" customHeight="1">
      <c r="A94" s="368" t="s">
        <v>374</v>
      </c>
      <c r="B94" s="371"/>
      <c r="C94" s="371"/>
      <c r="D94" s="371"/>
      <c r="E94" s="371"/>
      <c r="F94" s="371"/>
      <c r="G94" s="371"/>
      <c r="H94" s="371"/>
      <c r="I94" s="371"/>
      <c r="J94" s="371"/>
      <c r="K94" s="371"/>
      <c r="L94" s="371"/>
      <c r="M94" s="371"/>
      <c r="N94" s="371"/>
      <c r="O94" s="371"/>
      <c r="P94" s="371"/>
      <c r="Q94" s="371"/>
      <c r="R94" s="371"/>
      <c r="S94" s="371"/>
      <c r="T94" s="371"/>
      <c r="U94" s="371"/>
      <c r="V94" s="371"/>
      <c r="W94" s="371"/>
      <c r="X94" s="371"/>
    </row>
    <row r="95" spans="1:24" s="361" customFormat="1" ht="18" customHeight="1">
      <c r="A95" s="368"/>
      <c r="B95" s="426" t="s">
        <v>391</v>
      </c>
      <c r="C95" s="426"/>
      <c r="D95" s="426"/>
      <c r="E95" s="426"/>
      <c r="F95" s="426"/>
      <c r="G95" s="426"/>
      <c r="H95" s="426" t="s">
        <v>375</v>
      </c>
      <c r="I95" s="426"/>
      <c r="J95" s="426"/>
      <c r="K95" s="397" t="s">
        <v>293</v>
      </c>
      <c r="L95" s="397"/>
      <c r="M95" s="397"/>
      <c r="N95" s="397"/>
      <c r="O95" s="397"/>
      <c r="P95" s="397"/>
      <c r="Q95" s="397"/>
      <c r="R95" s="397"/>
      <c r="S95" s="371"/>
      <c r="T95" s="371"/>
      <c r="U95" s="371"/>
      <c r="V95" s="371"/>
      <c r="W95" s="371"/>
      <c r="X95" s="371"/>
    </row>
    <row r="96" spans="1:24" s="361" customFormat="1" ht="18" customHeight="1">
      <c r="A96" s="368"/>
      <c r="B96" s="427"/>
      <c r="C96" s="427"/>
      <c r="D96" s="427"/>
      <c r="E96" s="427"/>
      <c r="F96" s="427"/>
      <c r="G96" s="427"/>
      <c r="H96" s="427"/>
      <c r="I96" s="427"/>
      <c r="J96" s="427"/>
      <c r="K96" s="603"/>
      <c r="L96" s="603"/>
      <c r="M96" s="603"/>
      <c r="N96" s="603"/>
      <c r="O96" s="603"/>
      <c r="P96" s="603"/>
      <c r="Q96" s="603"/>
      <c r="R96" s="603"/>
      <c r="S96" s="371"/>
      <c r="T96" s="371"/>
      <c r="U96" s="371"/>
      <c r="V96" s="371"/>
      <c r="W96" s="371"/>
      <c r="X96" s="371"/>
    </row>
    <row r="97" spans="1:24" s="361" customFormat="1" ht="18" customHeight="1">
      <c r="A97" s="368"/>
      <c r="B97" s="427"/>
      <c r="C97" s="427"/>
      <c r="D97" s="427"/>
      <c r="E97" s="427"/>
      <c r="F97" s="427"/>
      <c r="G97" s="427"/>
      <c r="H97" s="427"/>
      <c r="I97" s="427"/>
      <c r="J97" s="427"/>
      <c r="K97" s="603"/>
      <c r="L97" s="603"/>
      <c r="M97" s="603"/>
      <c r="N97" s="603"/>
      <c r="O97" s="603"/>
      <c r="P97" s="603"/>
      <c r="Q97" s="603"/>
      <c r="R97" s="603"/>
      <c r="S97" s="371"/>
      <c r="T97" s="371"/>
      <c r="U97" s="371"/>
      <c r="V97" s="371"/>
      <c r="W97" s="371"/>
      <c r="X97" s="371"/>
    </row>
    <row r="98" spans="1:24" s="361" customFormat="1" ht="18" customHeight="1">
      <c r="A98" s="368"/>
      <c r="B98" s="427"/>
      <c r="C98" s="427"/>
      <c r="D98" s="427"/>
      <c r="E98" s="427"/>
      <c r="F98" s="427"/>
      <c r="G98" s="427"/>
      <c r="H98" s="427"/>
      <c r="I98" s="427"/>
      <c r="J98" s="427"/>
      <c r="K98" s="603"/>
      <c r="L98" s="603"/>
      <c r="M98" s="603"/>
      <c r="N98" s="603"/>
      <c r="O98" s="603"/>
      <c r="P98" s="603"/>
      <c r="Q98" s="603"/>
      <c r="R98" s="603"/>
      <c r="S98" s="371"/>
      <c r="T98" s="371"/>
      <c r="U98" s="371"/>
      <c r="V98" s="371"/>
      <c r="W98" s="371"/>
      <c r="X98" s="371"/>
    </row>
    <row r="99" spans="1:24" s="361" customFormat="1" ht="18" customHeight="1">
      <c r="A99" s="368"/>
      <c r="B99" s="427"/>
      <c r="C99" s="427"/>
      <c r="D99" s="427"/>
      <c r="E99" s="427"/>
      <c r="F99" s="427"/>
      <c r="G99" s="427"/>
      <c r="H99" s="427"/>
      <c r="I99" s="427"/>
      <c r="J99" s="427"/>
      <c r="K99" s="603"/>
      <c r="L99" s="603"/>
      <c r="M99" s="603"/>
      <c r="N99" s="603"/>
      <c r="O99" s="603"/>
      <c r="P99" s="603"/>
      <c r="Q99" s="603"/>
      <c r="R99" s="603"/>
      <c r="S99" s="371"/>
      <c r="T99" s="371"/>
      <c r="U99" s="371"/>
      <c r="V99" s="371"/>
      <c r="W99" s="371"/>
      <c r="X99" s="371"/>
    </row>
    <row r="100" spans="1:24" s="361" customFormat="1" ht="18" customHeight="1">
      <c r="A100" s="368"/>
      <c r="B100" s="427"/>
      <c r="C100" s="427"/>
      <c r="D100" s="427"/>
      <c r="E100" s="427"/>
      <c r="F100" s="427"/>
      <c r="G100" s="427"/>
      <c r="H100" s="427"/>
      <c r="I100" s="427"/>
      <c r="J100" s="427"/>
      <c r="K100" s="603"/>
      <c r="L100" s="603"/>
      <c r="M100" s="603"/>
      <c r="N100" s="603"/>
      <c r="O100" s="603"/>
      <c r="P100" s="603"/>
      <c r="Q100" s="603"/>
      <c r="R100" s="603"/>
      <c r="S100" s="371"/>
      <c r="T100" s="371"/>
      <c r="U100" s="371"/>
      <c r="V100" s="371"/>
      <c r="W100" s="371"/>
      <c r="X100" s="371"/>
    </row>
    <row r="101" spans="1:24" s="361" customFormat="1" ht="24" customHeight="1">
      <c r="A101" s="368"/>
      <c r="B101" s="428" t="s">
        <v>467</v>
      </c>
      <c r="C101" s="463"/>
      <c r="D101" s="463"/>
      <c r="E101" s="463"/>
      <c r="F101" s="463"/>
      <c r="G101" s="463"/>
      <c r="H101" s="463"/>
      <c r="I101" s="463"/>
      <c r="J101" s="583"/>
      <c r="K101" s="422">
        <f>SUM(K96:R100)</f>
        <v>0</v>
      </c>
      <c r="L101" s="422"/>
      <c r="M101" s="422"/>
      <c r="N101" s="422"/>
      <c r="O101" s="422"/>
      <c r="P101" s="422"/>
      <c r="Q101" s="422"/>
      <c r="R101" s="422"/>
      <c r="S101" s="371"/>
      <c r="T101" s="371"/>
      <c r="U101" s="371"/>
      <c r="V101" s="371"/>
      <c r="W101" s="371"/>
      <c r="X101" s="371"/>
    </row>
    <row r="102" spans="1:24" s="361" customFormat="1" ht="18" customHeight="1">
      <c r="A102" s="368"/>
      <c r="B102" s="429"/>
      <c r="C102" s="371"/>
      <c r="D102" s="371"/>
      <c r="E102" s="371"/>
      <c r="F102" s="371"/>
      <c r="G102" s="371"/>
      <c r="H102" s="371"/>
      <c r="I102" s="371"/>
      <c r="J102" s="371"/>
      <c r="K102" s="371"/>
      <c r="L102" s="371"/>
      <c r="M102" s="371"/>
      <c r="N102" s="371"/>
      <c r="O102" s="371"/>
      <c r="P102" s="371"/>
      <c r="Q102" s="371"/>
      <c r="R102" s="371"/>
      <c r="S102" s="371"/>
      <c r="T102" s="371"/>
      <c r="U102" s="371"/>
      <c r="V102" s="371"/>
      <c r="W102" s="371"/>
      <c r="X102" s="371"/>
    </row>
    <row r="103" spans="1:24" s="361" customFormat="1" ht="18" customHeight="1">
      <c r="A103" s="368"/>
      <c r="B103" s="371"/>
      <c r="C103" s="371"/>
      <c r="D103" s="371"/>
      <c r="E103" s="371"/>
      <c r="F103" s="371"/>
      <c r="G103" s="371"/>
      <c r="H103" s="371"/>
      <c r="I103" s="371"/>
      <c r="J103" s="371"/>
      <c r="K103" s="371"/>
      <c r="L103" s="371"/>
      <c r="M103" s="371"/>
      <c r="N103" s="371"/>
      <c r="O103" s="371"/>
      <c r="P103" s="371"/>
      <c r="Q103" s="371"/>
      <c r="R103" s="371"/>
      <c r="S103" s="371"/>
      <c r="T103" s="371"/>
      <c r="U103" s="371"/>
      <c r="V103" s="371"/>
      <c r="W103" s="371"/>
      <c r="X103" s="371"/>
    </row>
    <row r="104" spans="1:24" s="361" customFormat="1" ht="18" customHeight="1">
      <c r="A104" s="368" t="s">
        <v>177</v>
      </c>
      <c r="B104" s="371"/>
      <c r="C104" s="371"/>
      <c r="D104" s="371"/>
      <c r="E104" s="371"/>
      <c r="F104" s="371"/>
      <c r="G104" s="371"/>
      <c r="H104" s="371"/>
      <c r="I104" s="371"/>
      <c r="J104" s="371"/>
      <c r="K104" s="371"/>
      <c r="L104" s="371"/>
      <c r="M104" s="371"/>
      <c r="N104" s="371"/>
      <c r="O104" s="371"/>
      <c r="P104" s="371"/>
      <c r="Q104" s="371"/>
      <c r="R104" s="371"/>
      <c r="S104" s="710"/>
      <c r="T104" s="710"/>
      <c r="U104" s="710"/>
      <c r="V104" s="710"/>
      <c r="W104" s="710"/>
      <c r="X104" s="371"/>
    </row>
    <row r="105" spans="1:24" s="361" customFormat="1" ht="18" customHeight="1">
      <c r="A105" s="371"/>
      <c r="B105" s="417" t="s">
        <v>378</v>
      </c>
      <c r="C105" s="458"/>
      <c r="D105" s="458"/>
      <c r="E105" s="458"/>
      <c r="F105" s="458"/>
      <c r="G105" s="458"/>
      <c r="H105" s="458"/>
      <c r="I105" s="458"/>
      <c r="J105" s="458"/>
      <c r="K105" s="458"/>
      <c r="L105" s="458"/>
      <c r="M105" s="458"/>
      <c r="N105" s="458"/>
      <c r="O105" s="458"/>
      <c r="P105" s="458"/>
      <c r="Q105" s="458"/>
      <c r="R105" s="458"/>
      <c r="S105" s="711"/>
      <c r="T105" s="714"/>
      <c r="U105" s="714"/>
      <c r="V105" s="714"/>
      <c r="W105" s="714"/>
      <c r="X105" s="371"/>
    </row>
    <row r="106" spans="1:24" s="361" customFormat="1" ht="18" customHeight="1">
      <c r="A106" s="371"/>
      <c r="B106" s="423" t="s">
        <v>128</v>
      </c>
      <c r="C106" s="460"/>
      <c r="D106" s="460"/>
      <c r="E106" s="460"/>
      <c r="F106" s="460"/>
      <c r="G106" s="460"/>
      <c r="H106" s="460"/>
      <c r="I106" s="460"/>
      <c r="J106" s="581"/>
      <c r="K106" s="491" t="s">
        <v>372</v>
      </c>
      <c r="L106" s="620"/>
      <c r="M106" s="552"/>
      <c r="N106" s="491" t="s">
        <v>366</v>
      </c>
      <c r="O106" s="516"/>
      <c r="P106" s="491" t="s">
        <v>381</v>
      </c>
      <c r="Q106" s="620"/>
      <c r="R106" s="542"/>
      <c r="S106" s="712"/>
      <c r="T106" s="732"/>
      <c r="U106" s="732"/>
      <c r="V106" s="732"/>
      <c r="W106" s="743"/>
      <c r="X106" s="371"/>
    </row>
    <row r="107" spans="1:24" s="361" customFormat="1" ht="36" customHeight="1">
      <c r="A107" s="371"/>
      <c r="B107" s="424" t="s">
        <v>41</v>
      </c>
      <c r="C107" s="461"/>
      <c r="D107" s="491" t="s">
        <v>141</v>
      </c>
      <c r="E107" s="516"/>
      <c r="F107" s="534" t="s">
        <v>19</v>
      </c>
      <c r="G107" s="542"/>
      <c r="H107" s="552"/>
      <c r="I107" s="491" t="s">
        <v>116</v>
      </c>
      <c r="J107" s="516"/>
      <c r="K107" s="600"/>
      <c r="L107" s="621"/>
      <c r="M107" s="635"/>
      <c r="N107" s="650"/>
      <c r="O107" s="669"/>
      <c r="P107" s="600"/>
      <c r="Q107" s="621"/>
      <c r="R107" s="621"/>
      <c r="S107" s="712"/>
      <c r="T107" s="732"/>
      <c r="U107" s="743"/>
      <c r="V107" s="743"/>
      <c r="W107" s="743"/>
      <c r="X107" s="371"/>
    </row>
    <row r="108" spans="1:24" s="361" customFormat="1" ht="18" customHeight="1">
      <c r="A108" s="371"/>
      <c r="B108" s="425">
        <f>ROUNDDOWN(SUMIFS('別紙２①'!$F$18:$F$68,'別紙２①'!$E$18:$E$68,"田",'別紙２①'!$N$18:$N$68,"〇"),0)</f>
        <v>0</v>
      </c>
      <c r="C108" s="462"/>
      <c r="D108" s="425">
        <f>ROUNDDOWN(SUMIFS('別紙２①'!$F$18:$F$68,'別紙２①'!$E$18:$E$68,"畑",'別紙２①'!$N$18:$N$68,"〇"),0)</f>
        <v>0</v>
      </c>
      <c r="E108" s="462"/>
      <c r="F108" s="425">
        <f>ROUNDDOWN(SUMIFS('別紙２①'!$F$18:$F$68,'別紙２①'!$E$18:$E$68,"草地",'別紙２①'!$N$18:$N$68,"〇"),0)</f>
        <v>0</v>
      </c>
      <c r="G108" s="543"/>
      <c r="H108" s="462"/>
      <c r="I108" s="425">
        <f>ROUNDDOWN(SUMIFS('別紙２①'!$F$18:$F$68,'別紙２①'!$E$18:$E$68,"採草放牧地",'別紙２①'!$N$18:$N$68,"〇"),0)</f>
        <v>0</v>
      </c>
      <c r="J108" s="462"/>
      <c r="K108" s="425">
        <v>5000</v>
      </c>
      <c r="L108" s="543"/>
      <c r="M108" s="462"/>
      <c r="N108" s="425">
        <f>ROUNDDOWN((B108+D108+F108+I108)*K108/1000,0)</f>
        <v>0</v>
      </c>
      <c r="O108" s="462"/>
      <c r="P108" s="425">
        <f>IF(N108&lt;S108,N108,S108)</f>
        <v>0</v>
      </c>
      <c r="Q108" s="685"/>
      <c r="R108" s="685"/>
      <c r="S108" s="713">
        <v>2000000</v>
      </c>
      <c r="T108" s="733"/>
      <c r="U108" s="744"/>
      <c r="V108" s="744"/>
      <c r="W108" s="744"/>
      <c r="X108" s="371"/>
    </row>
    <row r="109" spans="1:24" s="361" customFormat="1" ht="15" customHeight="1">
      <c r="A109" s="368"/>
      <c r="B109" s="420" t="s">
        <v>287</v>
      </c>
      <c r="C109" s="420"/>
      <c r="D109" s="420"/>
      <c r="E109" s="420"/>
      <c r="F109" s="420"/>
      <c r="G109" s="420"/>
      <c r="H109" s="420"/>
      <c r="I109" s="420"/>
      <c r="J109" s="420"/>
      <c r="K109" s="420"/>
      <c r="L109" s="420"/>
      <c r="M109" s="420"/>
      <c r="N109" s="420"/>
      <c r="O109" s="420"/>
      <c r="P109" s="420"/>
      <c r="Q109" s="420"/>
      <c r="R109" s="420"/>
      <c r="S109" s="420"/>
      <c r="T109" s="420"/>
      <c r="U109" s="420"/>
      <c r="V109" s="420"/>
      <c r="W109" s="420"/>
      <c r="X109" s="420"/>
    </row>
    <row r="110" spans="1:24" s="361" customFormat="1" ht="15" customHeight="1">
      <c r="A110" s="368"/>
      <c r="B110" s="420" t="s">
        <v>380</v>
      </c>
      <c r="C110" s="420"/>
      <c r="D110" s="420"/>
      <c r="E110" s="420"/>
      <c r="F110" s="420"/>
      <c r="G110" s="420"/>
      <c r="H110" s="420"/>
      <c r="I110" s="420"/>
      <c r="J110" s="420"/>
      <c r="K110" s="420"/>
      <c r="L110" s="420"/>
      <c r="M110" s="420"/>
      <c r="N110" s="420"/>
      <c r="O110" s="420"/>
      <c r="P110" s="420"/>
      <c r="Q110" s="420"/>
      <c r="R110" s="420"/>
      <c r="S110" s="420"/>
      <c r="T110" s="420"/>
      <c r="U110" s="420"/>
      <c r="V110" s="420"/>
      <c r="W110" s="420"/>
      <c r="X110" s="420"/>
    </row>
    <row r="111" spans="1:24" s="361" customFormat="1" ht="18" customHeight="1">
      <c r="A111" s="368"/>
      <c r="B111" s="430"/>
      <c r="C111" s="430"/>
      <c r="D111" s="430"/>
      <c r="E111" s="430"/>
      <c r="F111" s="430"/>
      <c r="G111" s="430"/>
      <c r="H111" s="430"/>
      <c r="I111" s="430"/>
      <c r="J111" s="430"/>
      <c r="K111" s="430"/>
      <c r="L111" s="430"/>
      <c r="M111" s="430"/>
      <c r="N111" s="430"/>
      <c r="O111" s="430"/>
      <c r="P111" s="430"/>
      <c r="Q111" s="430"/>
      <c r="R111" s="430"/>
      <c r="S111" s="430"/>
      <c r="T111" s="430"/>
      <c r="U111" s="430"/>
      <c r="V111" s="430"/>
      <c r="W111" s="430"/>
      <c r="X111" s="430"/>
    </row>
    <row r="112" spans="1:24" s="361" customFormat="1" ht="18" customHeight="1">
      <c r="A112" s="368"/>
      <c r="B112" s="371"/>
      <c r="C112" s="371"/>
      <c r="D112" s="371"/>
      <c r="E112" s="371"/>
      <c r="F112" s="371"/>
      <c r="G112" s="371"/>
      <c r="H112" s="371"/>
      <c r="I112" s="371"/>
      <c r="J112" s="371"/>
      <c r="K112" s="371"/>
      <c r="L112" s="371"/>
      <c r="M112" s="371"/>
      <c r="N112" s="371"/>
      <c r="O112" s="371"/>
      <c r="P112" s="371"/>
      <c r="Q112" s="371"/>
      <c r="R112" s="371"/>
      <c r="S112" s="710"/>
      <c r="T112" s="710"/>
      <c r="U112" s="710"/>
      <c r="V112" s="710"/>
      <c r="W112" s="710"/>
      <c r="X112" s="371"/>
    </row>
    <row r="113" spans="1:25" s="361" customFormat="1" ht="18" customHeight="1">
      <c r="A113" s="368" t="s">
        <v>191</v>
      </c>
      <c r="B113" s="371"/>
      <c r="C113" s="371"/>
      <c r="D113" s="371"/>
      <c r="E113" s="371"/>
      <c r="F113" s="371"/>
      <c r="G113" s="371"/>
      <c r="H113" s="371"/>
      <c r="I113" s="371"/>
      <c r="J113" s="371"/>
      <c r="K113" s="371"/>
      <c r="L113" s="371"/>
      <c r="M113" s="371"/>
      <c r="N113" s="371"/>
      <c r="O113" s="371"/>
      <c r="P113" s="371"/>
      <c r="Q113" s="371"/>
      <c r="R113" s="371"/>
      <c r="S113" s="710"/>
      <c r="T113" s="710"/>
      <c r="U113" s="710"/>
      <c r="V113" s="710"/>
      <c r="W113" s="710"/>
      <c r="X113" s="371"/>
    </row>
    <row r="114" spans="1:25" s="361" customFormat="1" ht="18" customHeight="1">
      <c r="A114" s="371"/>
      <c r="B114" s="417" t="s">
        <v>383</v>
      </c>
      <c r="C114" s="458"/>
      <c r="D114" s="458"/>
      <c r="E114" s="458"/>
      <c r="F114" s="458"/>
      <c r="G114" s="458"/>
      <c r="H114" s="458"/>
      <c r="I114" s="458"/>
      <c r="J114" s="458"/>
      <c r="K114" s="458"/>
      <c r="L114" s="458"/>
      <c r="M114" s="458"/>
      <c r="N114" s="458"/>
      <c r="O114" s="458"/>
      <c r="P114" s="458"/>
      <c r="Q114" s="458"/>
      <c r="R114" s="490"/>
      <c r="S114" s="714"/>
      <c r="T114" s="714"/>
      <c r="U114" s="714"/>
      <c r="V114" s="714"/>
      <c r="W114" s="714"/>
      <c r="X114" s="371"/>
    </row>
    <row r="115" spans="1:25" s="361" customFormat="1" ht="18" customHeight="1">
      <c r="A115" s="371"/>
      <c r="B115" s="423" t="s">
        <v>128</v>
      </c>
      <c r="C115" s="460"/>
      <c r="D115" s="460"/>
      <c r="E115" s="460"/>
      <c r="F115" s="460"/>
      <c r="G115" s="460"/>
      <c r="H115" s="460"/>
      <c r="I115" s="460"/>
      <c r="J115" s="581"/>
      <c r="K115" s="491" t="s">
        <v>372</v>
      </c>
      <c r="L115" s="620"/>
      <c r="M115" s="552"/>
      <c r="N115" s="491" t="s">
        <v>366</v>
      </c>
      <c r="O115" s="516"/>
      <c r="P115" s="491" t="s">
        <v>381</v>
      </c>
      <c r="Q115" s="620"/>
      <c r="R115" s="552"/>
      <c r="S115" s="712"/>
      <c r="T115" s="732"/>
      <c r="U115" s="732"/>
      <c r="V115" s="732"/>
      <c r="W115" s="743"/>
      <c r="X115" s="371"/>
    </row>
    <row r="116" spans="1:25" s="361" customFormat="1" ht="36" customHeight="1">
      <c r="A116" s="371"/>
      <c r="B116" s="424" t="s">
        <v>41</v>
      </c>
      <c r="C116" s="461"/>
      <c r="D116" s="491" t="s">
        <v>141</v>
      </c>
      <c r="E116" s="516"/>
      <c r="F116" s="534" t="s">
        <v>19</v>
      </c>
      <c r="G116" s="542"/>
      <c r="H116" s="552"/>
      <c r="I116" s="491" t="s">
        <v>116</v>
      </c>
      <c r="J116" s="516"/>
      <c r="K116" s="600"/>
      <c r="L116" s="621"/>
      <c r="M116" s="635"/>
      <c r="N116" s="650"/>
      <c r="O116" s="669"/>
      <c r="P116" s="600"/>
      <c r="Q116" s="621"/>
      <c r="R116" s="635"/>
      <c r="S116" s="712"/>
      <c r="T116" s="732"/>
      <c r="U116" s="743"/>
      <c r="V116" s="743"/>
      <c r="W116" s="743"/>
      <c r="X116" s="371"/>
    </row>
    <row r="117" spans="1:25" s="361" customFormat="1" ht="18" customHeight="1">
      <c r="A117" s="371"/>
      <c r="B117" s="425">
        <f>ROUNDDOWN(SUMIFS('別紙２①'!$F$18:$F$68,'別紙２①'!$E$18:$E$68,"田",'別紙２①'!$O$18:$O$68,"〇"),0)</f>
        <v>0</v>
      </c>
      <c r="C117" s="462"/>
      <c r="D117" s="425">
        <f>ROUNDDOWN(SUMIFS('別紙２①'!$F$18:$F$68,'別紙２①'!$E$18:$E$68,"畑",'別紙２①'!$O$18:$O$68,"〇"),0)</f>
        <v>0</v>
      </c>
      <c r="E117" s="462"/>
      <c r="F117" s="425">
        <f>ROUNDDOWN(SUMIFS('別紙２①'!$F$18:$F$68,'別紙２①'!$E$18:$E$68,"草地",'別紙２①'!$O$18:$O$68,"〇"),0)</f>
        <v>0</v>
      </c>
      <c r="G117" s="543"/>
      <c r="H117" s="462"/>
      <c r="I117" s="425">
        <f>ROUNDDOWN(SUMIFS('別紙２①'!$F$18:$F$68,'別紙２①'!$E$18:$E$68,"採草放牧地",'別紙２①'!$O$18:$O$68,"〇"),0)</f>
        <v>0</v>
      </c>
      <c r="J117" s="462"/>
      <c r="K117" s="601">
        <v>3000</v>
      </c>
      <c r="L117" s="622"/>
      <c r="M117" s="636"/>
      <c r="N117" s="425">
        <f>ROUNDDOWN((B117+D117+F117+I117)*K117/1000,0)</f>
        <v>0</v>
      </c>
      <c r="O117" s="462"/>
      <c r="P117" s="425">
        <f>IF(N117&lt;S117,N117,S117)</f>
        <v>0</v>
      </c>
      <c r="Q117" s="685"/>
      <c r="R117" s="690"/>
      <c r="S117" s="713">
        <v>2000000</v>
      </c>
      <c r="T117" s="733"/>
      <c r="U117" s="744"/>
      <c r="V117" s="744"/>
      <c r="W117" s="744"/>
      <c r="X117" s="371"/>
    </row>
    <row r="118" spans="1:25" s="361" customFormat="1" ht="13.9" customHeight="1">
      <c r="A118" s="368"/>
      <c r="B118" s="420" t="s">
        <v>287</v>
      </c>
      <c r="C118" s="420"/>
      <c r="D118" s="420"/>
      <c r="E118" s="420"/>
      <c r="F118" s="420"/>
      <c r="G118" s="420"/>
      <c r="H118" s="420"/>
      <c r="I118" s="420"/>
      <c r="J118" s="420"/>
      <c r="K118" s="420"/>
      <c r="L118" s="420"/>
      <c r="M118" s="420"/>
      <c r="N118" s="420"/>
      <c r="O118" s="420"/>
      <c r="P118" s="420"/>
      <c r="Q118" s="420"/>
      <c r="R118" s="420"/>
      <c r="S118" s="420"/>
      <c r="T118" s="420"/>
      <c r="U118" s="420"/>
      <c r="V118" s="420"/>
      <c r="W118" s="420"/>
      <c r="X118" s="420"/>
    </row>
    <row r="119" spans="1:25" s="361" customFormat="1" ht="13.9" customHeight="1">
      <c r="A119" s="368"/>
      <c r="B119" s="420" t="s">
        <v>380</v>
      </c>
      <c r="C119" s="420"/>
      <c r="D119" s="420"/>
      <c r="E119" s="420"/>
      <c r="F119" s="420"/>
      <c r="G119" s="420"/>
      <c r="H119" s="420"/>
      <c r="I119" s="420"/>
      <c r="J119" s="420"/>
      <c r="K119" s="420"/>
      <c r="L119" s="420"/>
      <c r="M119" s="420"/>
      <c r="N119" s="420"/>
      <c r="O119" s="420"/>
      <c r="P119" s="420"/>
      <c r="Q119" s="420"/>
      <c r="R119" s="420"/>
      <c r="S119" s="420"/>
      <c r="T119" s="420"/>
      <c r="U119" s="420"/>
      <c r="V119" s="420"/>
      <c r="W119" s="420"/>
      <c r="X119" s="420"/>
    </row>
    <row r="120" spans="1:25" s="361" customFormat="1" ht="13.9" customHeight="1">
      <c r="A120" s="368"/>
      <c r="B120" s="420"/>
      <c r="C120" s="420"/>
      <c r="D120" s="420"/>
      <c r="E120" s="420"/>
      <c r="F120" s="420"/>
      <c r="G120" s="420"/>
      <c r="H120" s="420"/>
      <c r="I120" s="420"/>
      <c r="J120" s="420"/>
      <c r="K120" s="420"/>
      <c r="L120" s="420"/>
      <c r="M120" s="420"/>
      <c r="N120" s="420"/>
      <c r="O120" s="420"/>
      <c r="P120" s="420"/>
      <c r="Q120" s="420"/>
      <c r="R120" s="420"/>
      <c r="S120" s="420"/>
      <c r="T120" s="420"/>
      <c r="U120" s="420"/>
      <c r="V120" s="420"/>
      <c r="W120" s="420"/>
      <c r="X120" s="420"/>
    </row>
    <row r="121" spans="1:25" s="361" customFormat="1" ht="18" customHeight="1">
      <c r="A121" s="368"/>
      <c r="B121" s="371"/>
      <c r="C121" s="371"/>
      <c r="D121" s="371"/>
      <c r="E121" s="371"/>
      <c r="F121" s="371"/>
      <c r="G121" s="371"/>
      <c r="H121" s="371"/>
      <c r="I121" s="371"/>
      <c r="J121" s="371"/>
      <c r="K121" s="371"/>
      <c r="L121" s="371"/>
      <c r="M121" s="371"/>
      <c r="N121" s="371"/>
      <c r="O121" s="371"/>
      <c r="P121" s="371"/>
      <c r="Q121" s="371"/>
      <c r="R121" s="371"/>
      <c r="S121" s="371"/>
      <c r="T121" s="371"/>
      <c r="U121" s="371"/>
      <c r="V121" s="371"/>
      <c r="W121" s="371"/>
      <c r="X121" s="371"/>
    </row>
    <row r="122" spans="1:25" s="361" customFormat="1" ht="18" customHeight="1">
      <c r="A122" s="368"/>
      <c r="B122" s="371"/>
      <c r="C122" s="371"/>
      <c r="D122" s="371"/>
      <c r="E122" s="371"/>
      <c r="F122" s="371"/>
      <c r="G122" s="371"/>
      <c r="H122" s="371"/>
      <c r="I122" s="371"/>
      <c r="J122" s="371"/>
      <c r="K122" s="371"/>
      <c r="L122" s="371"/>
      <c r="M122" s="371"/>
      <c r="N122" s="371"/>
      <c r="O122" s="371"/>
      <c r="P122" s="371"/>
      <c r="Q122" s="371"/>
      <c r="R122" s="371"/>
      <c r="S122" s="371"/>
      <c r="T122" s="371"/>
      <c r="U122" s="371"/>
      <c r="V122" s="371"/>
      <c r="W122" s="371"/>
      <c r="X122" s="371"/>
    </row>
    <row r="123" spans="1:25" s="361" customFormat="1" ht="18" customHeight="1">
      <c r="A123" s="368" t="s">
        <v>315</v>
      </c>
      <c r="B123" s="371"/>
      <c r="C123" s="371"/>
      <c r="D123" s="371"/>
      <c r="E123" s="371"/>
      <c r="F123" s="371"/>
      <c r="G123" s="371"/>
      <c r="H123" s="371"/>
      <c r="I123" s="371"/>
      <c r="J123" s="371"/>
      <c r="K123" s="371"/>
      <c r="L123" s="371"/>
      <c r="M123" s="371"/>
      <c r="N123" s="371"/>
      <c r="O123" s="371"/>
      <c r="P123" s="371"/>
      <c r="Q123" s="371"/>
      <c r="R123" s="371"/>
      <c r="S123" s="371"/>
      <c r="T123" s="371"/>
      <c r="U123" s="371"/>
      <c r="V123" s="371"/>
      <c r="W123" s="371"/>
      <c r="X123" s="371"/>
    </row>
    <row r="124" spans="1:25" s="361" customFormat="1" ht="18" customHeight="1">
      <c r="A124" s="368" t="s">
        <v>144</v>
      </c>
      <c r="B124" s="371"/>
      <c r="C124" s="371"/>
      <c r="D124" s="371"/>
      <c r="E124" s="371"/>
      <c r="F124" s="371"/>
      <c r="G124" s="371"/>
      <c r="H124" s="371"/>
      <c r="I124" s="371"/>
      <c r="J124" s="371"/>
      <c r="K124" s="371"/>
      <c r="L124" s="371"/>
      <c r="M124" s="371"/>
      <c r="N124" s="371"/>
      <c r="O124" s="371"/>
      <c r="P124" s="371"/>
      <c r="Q124" s="371"/>
      <c r="R124" s="371"/>
      <c r="S124" s="371"/>
      <c r="T124" s="371"/>
      <c r="U124" s="371"/>
      <c r="V124" s="371"/>
      <c r="W124" s="371"/>
      <c r="X124" s="371"/>
    </row>
    <row r="125" spans="1:25" s="361" customFormat="1" ht="18" customHeight="1">
      <c r="A125" s="368"/>
      <c r="B125" s="371" t="s">
        <v>147</v>
      </c>
      <c r="C125" s="371"/>
      <c r="D125" s="371"/>
      <c r="E125" s="371"/>
      <c r="F125" s="371"/>
      <c r="G125" s="371"/>
      <c r="H125" s="371"/>
      <c r="I125" s="371"/>
      <c r="J125" s="371"/>
      <c r="K125" s="371"/>
      <c r="L125" s="371"/>
      <c r="M125" s="371"/>
      <c r="N125" s="371"/>
      <c r="O125" s="371"/>
      <c r="P125" s="371"/>
      <c r="Q125" s="371"/>
      <c r="R125" s="371"/>
      <c r="S125" s="371"/>
      <c r="T125" s="371"/>
      <c r="U125" s="371"/>
      <c r="V125" s="371"/>
      <c r="W125" s="371"/>
      <c r="X125" s="371"/>
    </row>
    <row r="126" spans="1:25" s="361" customFormat="1" ht="12" customHeight="1">
      <c r="A126" s="368"/>
      <c r="B126" s="371"/>
      <c r="C126" s="371"/>
      <c r="D126" s="371"/>
      <c r="E126" s="371"/>
      <c r="F126" s="371"/>
      <c r="G126" s="371"/>
      <c r="H126" s="371"/>
      <c r="I126" s="371"/>
      <c r="J126" s="371"/>
      <c r="K126" s="371"/>
      <c r="L126" s="371"/>
      <c r="M126" s="371"/>
      <c r="N126" s="371"/>
      <c r="O126" s="371"/>
      <c r="P126" s="371"/>
      <c r="Q126" s="371"/>
      <c r="R126" s="371"/>
      <c r="S126" s="371"/>
      <c r="T126" s="371"/>
      <c r="U126" s="371"/>
      <c r="V126" s="371"/>
      <c r="W126" s="371"/>
      <c r="X126" s="371"/>
    </row>
    <row r="127" spans="1:25" s="361" customFormat="1" ht="18" customHeight="1">
      <c r="A127" s="390"/>
      <c r="B127" s="397"/>
      <c r="C127" s="397"/>
      <c r="D127" s="492" t="s">
        <v>149</v>
      </c>
      <c r="E127" s="517"/>
      <c r="F127" s="517"/>
      <c r="G127" s="517"/>
      <c r="H127" s="517"/>
      <c r="I127" s="517"/>
      <c r="J127" s="517"/>
      <c r="K127" s="517"/>
      <c r="L127" s="517"/>
      <c r="M127" s="517"/>
      <c r="N127" s="517"/>
      <c r="O127" s="517"/>
      <c r="P127" s="517"/>
      <c r="Q127" s="517"/>
      <c r="R127" s="517"/>
      <c r="S127" s="517"/>
      <c r="T127" s="517"/>
      <c r="U127" s="517"/>
      <c r="V127" s="517"/>
      <c r="W127" s="517"/>
      <c r="X127" s="551"/>
      <c r="Y127" s="778"/>
    </row>
    <row r="128" spans="1:25" s="361" customFormat="1" ht="36" customHeight="1">
      <c r="A128" s="390"/>
      <c r="B128" s="394"/>
      <c r="C128" s="394"/>
      <c r="D128" s="493" t="s">
        <v>152</v>
      </c>
      <c r="E128" s="493"/>
      <c r="F128" s="493"/>
      <c r="G128" s="493"/>
      <c r="H128" s="493"/>
      <c r="I128" s="493"/>
      <c r="J128" s="493"/>
      <c r="K128" s="493"/>
      <c r="L128" s="493"/>
      <c r="M128" s="493"/>
      <c r="N128" s="493"/>
      <c r="O128" s="493"/>
      <c r="P128" s="493"/>
      <c r="Q128" s="493"/>
      <c r="R128" s="493"/>
      <c r="S128" s="493"/>
      <c r="T128" s="493"/>
      <c r="U128" s="493"/>
      <c r="V128" s="493"/>
      <c r="W128" s="493"/>
      <c r="X128" s="763"/>
      <c r="Y128" s="778"/>
    </row>
    <row r="129" spans="1:25" s="361" customFormat="1" ht="36" customHeight="1">
      <c r="A129" s="390"/>
      <c r="B129" s="394"/>
      <c r="C129" s="394"/>
      <c r="D129" s="493" t="s">
        <v>153</v>
      </c>
      <c r="E129" s="493"/>
      <c r="F129" s="493"/>
      <c r="G129" s="493"/>
      <c r="H129" s="493"/>
      <c r="I129" s="493"/>
      <c r="J129" s="493"/>
      <c r="K129" s="493"/>
      <c r="L129" s="493"/>
      <c r="M129" s="493"/>
      <c r="N129" s="493"/>
      <c r="O129" s="493"/>
      <c r="P129" s="493"/>
      <c r="Q129" s="493"/>
      <c r="R129" s="493"/>
      <c r="S129" s="493"/>
      <c r="T129" s="493"/>
      <c r="U129" s="493"/>
      <c r="V129" s="493"/>
      <c r="W129" s="493"/>
      <c r="X129" s="763"/>
      <c r="Y129" s="778"/>
    </row>
    <row r="130" spans="1:25" s="361" customFormat="1" ht="36" customHeight="1">
      <c r="A130" s="390"/>
      <c r="B130" s="394"/>
      <c r="C130" s="394"/>
      <c r="D130" s="494" t="s">
        <v>155</v>
      </c>
      <c r="E130" s="494"/>
      <c r="F130" s="494"/>
      <c r="G130" s="494"/>
      <c r="H130" s="494"/>
      <c r="I130" s="494"/>
      <c r="J130" s="494"/>
      <c r="K130" s="494"/>
      <c r="L130" s="494"/>
      <c r="M130" s="494"/>
      <c r="N130" s="494"/>
      <c r="O130" s="494"/>
      <c r="P130" s="494"/>
      <c r="Q130" s="494"/>
      <c r="R130" s="494"/>
      <c r="S130" s="494"/>
      <c r="T130" s="494"/>
      <c r="U130" s="494"/>
      <c r="V130" s="494"/>
      <c r="W130" s="494"/>
      <c r="X130" s="497"/>
      <c r="Y130" s="778"/>
    </row>
    <row r="131" spans="1:25" s="361" customFormat="1" ht="21.75" customHeight="1">
      <c r="A131" s="390"/>
      <c r="B131" s="394"/>
      <c r="C131" s="394"/>
      <c r="D131" s="495" t="s">
        <v>35</v>
      </c>
      <c r="E131" s="518"/>
      <c r="F131" s="518"/>
      <c r="G131" s="518"/>
      <c r="H131" s="518"/>
      <c r="I131" s="518"/>
      <c r="J131" s="518"/>
      <c r="K131" s="518"/>
      <c r="L131" s="518"/>
      <c r="M131" s="518"/>
      <c r="N131" s="518"/>
      <c r="O131" s="518"/>
      <c r="P131" s="518"/>
      <c r="Q131" s="518"/>
      <c r="R131" s="518"/>
      <c r="S131" s="518"/>
      <c r="T131" s="518"/>
      <c r="U131" s="518"/>
      <c r="V131" s="518"/>
      <c r="W131" s="518"/>
      <c r="X131" s="764"/>
      <c r="Y131" s="778"/>
    </row>
    <row r="132" spans="1:25" s="361" customFormat="1" ht="46.5" customHeight="1">
      <c r="A132" s="368"/>
      <c r="B132" s="394"/>
      <c r="C132" s="394"/>
      <c r="D132" s="496"/>
      <c r="E132" s="519"/>
      <c r="F132" s="519"/>
      <c r="G132" s="519"/>
      <c r="H132" s="519"/>
      <c r="I132" s="519"/>
      <c r="J132" s="519"/>
      <c r="K132" s="519"/>
      <c r="L132" s="519"/>
      <c r="M132" s="519"/>
      <c r="N132" s="519"/>
      <c r="O132" s="519"/>
      <c r="P132" s="519"/>
      <c r="Q132" s="519"/>
      <c r="R132" s="519"/>
      <c r="S132" s="519"/>
      <c r="T132" s="519"/>
      <c r="U132" s="519"/>
      <c r="V132" s="519"/>
      <c r="W132" s="519"/>
      <c r="X132" s="765"/>
    </row>
    <row r="133" spans="1:25" s="361" customFormat="1" ht="18" customHeight="1">
      <c r="A133" s="368"/>
      <c r="B133" s="429" t="s">
        <v>158</v>
      </c>
      <c r="C133" s="371"/>
      <c r="D133" s="371"/>
      <c r="E133" s="371"/>
      <c r="F133" s="371"/>
      <c r="G133" s="371"/>
      <c r="H133" s="371"/>
      <c r="I133" s="371"/>
      <c r="J133" s="371"/>
      <c r="K133" s="371"/>
      <c r="L133" s="371"/>
      <c r="M133" s="371"/>
      <c r="N133" s="371"/>
      <c r="O133" s="371"/>
      <c r="P133" s="371"/>
      <c r="Q133" s="371"/>
      <c r="R133" s="371"/>
      <c r="S133" s="371"/>
      <c r="T133" s="371"/>
      <c r="U133" s="371"/>
      <c r="V133" s="371"/>
      <c r="W133" s="371"/>
      <c r="X133" s="371"/>
    </row>
    <row r="134" spans="1:25" s="363" customFormat="1" ht="37.5" customHeight="1">
      <c r="A134" s="391"/>
      <c r="B134" s="431" t="s">
        <v>159</v>
      </c>
      <c r="C134" s="431"/>
      <c r="D134" s="431"/>
      <c r="E134" s="431"/>
      <c r="F134" s="431"/>
      <c r="G134" s="431"/>
      <c r="H134" s="431"/>
      <c r="I134" s="431"/>
      <c r="J134" s="431"/>
      <c r="K134" s="431"/>
      <c r="L134" s="431"/>
      <c r="M134" s="431"/>
      <c r="N134" s="431"/>
      <c r="O134" s="431"/>
      <c r="P134" s="431"/>
      <c r="Q134" s="431"/>
      <c r="R134" s="431"/>
      <c r="S134" s="431"/>
      <c r="T134" s="431"/>
      <c r="U134" s="431"/>
      <c r="V134" s="431"/>
      <c r="W134" s="431"/>
      <c r="X134" s="431"/>
    </row>
    <row r="135" spans="1:25" s="361" customFormat="1" ht="36" customHeight="1">
      <c r="A135" s="368"/>
      <c r="B135" s="430" t="s">
        <v>132</v>
      </c>
      <c r="C135" s="430"/>
      <c r="D135" s="430"/>
      <c r="E135" s="430"/>
      <c r="F135" s="430"/>
      <c r="G135" s="430"/>
      <c r="H135" s="430"/>
      <c r="I135" s="430"/>
      <c r="J135" s="430"/>
      <c r="K135" s="430"/>
      <c r="L135" s="430"/>
      <c r="M135" s="430"/>
      <c r="N135" s="430"/>
      <c r="O135" s="430"/>
      <c r="P135" s="430"/>
      <c r="Q135" s="430"/>
      <c r="R135" s="430"/>
      <c r="S135" s="430"/>
      <c r="T135" s="430"/>
      <c r="U135" s="430"/>
      <c r="V135" s="430"/>
      <c r="W135" s="430"/>
      <c r="X135" s="430"/>
    </row>
    <row r="136" spans="1:25" s="361" customFormat="1" ht="18" customHeight="1">
      <c r="A136" s="368"/>
      <c r="B136" s="426" t="s">
        <v>161</v>
      </c>
      <c r="C136" s="426"/>
      <c r="D136" s="467"/>
      <c r="E136" s="467"/>
      <c r="F136" s="467"/>
      <c r="G136" s="467"/>
      <c r="H136" s="467"/>
      <c r="I136" s="467"/>
      <c r="J136" s="467"/>
      <c r="K136" s="467"/>
      <c r="L136" s="467"/>
      <c r="M136" s="467"/>
      <c r="N136" s="426" t="s">
        <v>162</v>
      </c>
      <c r="O136" s="426"/>
      <c r="P136" s="426"/>
      <c r="Q136" s="426"/>
      <c r="R136" s="426"/>
      <c r="S136" s="426"/>
      <c r="T136" s="426"/>
      <c r="U136" s="426"/>
      <c r="V136" s="426"/>
      <c r="W136" s="426"/>
      <c r="X136" s="766"/>
    </row>
    <row r="137" spans="1:25" s="361" customFormat="1" ht="36" customHeight="1">
      <c r="A137" s="368"/>
      <c r="B137" s="394"/>
      <c r="C137" s="394"/>
      <c r="D137" s="497" t="s">
        <v>164</v>
      </c>
      <c r="E137" s="520"/>
      <c r="F137" s="520"/>
      <c r="G137" s="520"/>
      <c r="H137" s="520"/>
      <c r="I137" s="520"/>
      <c r="J137" s="520"/>
      <c r="K137" s="520"/>
      <c r="L137" s="624"/>
      <c r="M137" s="624"/>
      <c r="N137" s="587"/>
      <c r="O137" s="587"/>
      <c r="P137" s="587"/>
      <c r="Q137" s="587"/>
      <c r="R137" s="587"/>
      <c r="S137" s="587"/>
      <c r="T137" s="587"/>
      <c r="U137" s="587"/>
      <c r="V137" s="587"/>
      <c r="W137" s="587"/>
      <c r="X137" s="371"/>
    </row>
    <row r="138" spans="1:25" s="361" customFormat="1" ht="36" customHeight="1">
      <c r="A138" s="368"/>
      <c r="B138" s="394"/>
      <c r="C138" s="394"/>
      <c r="D138" s="497" t="s">
        <v>165</v>
      </c>
      <c r="E138" s="520"/>
      <c r="F138" s="520"/>
      <c r="G138" s="520"/>
      <c r="H138" s="520"/>
      <c r="I138" s="520"/>
      <c r="J138" s="520"/>
      <c r="K138" s="520"/>
      <c r="L138" s="624"/>
      <c r="M138" s="624"/>
      <c r="N138" s="651"/>
      <c r="O138" s="651"/>
      <c r="P138" s="651"/>
      <c r="Q138" s="651"/>
      <c r="R138" s="651"/>
      <c r="S138" s="651"/>
      <c r="T138" s="651"/>
      <c r="U138" s="651"/>
      <c r="V138" s="651"/>
      <c r="W138" s="651"/>
      <c r="X138" s="371"/>
    </row>
    <row r="139" spans="1:25" s="361" customFormat="1" ht="36" customHeight="1">
      <c r="A139" s="368"/>
      <c r="B139" s="394"/>
      <c r="C139" s="394"/>
      <c r="D139" s="497" t="s">
        <v>168</v>
      </c>
      <c r="E139" s="520"/>
      <c r="F139" s="520"/>
      <c r="G139" s="520"/>
      <c r="H139" s="520"/>
      <c r="I139" s="520"/>
      <c r="J139" s="520"/>
      <c r="K139" s="520"/>
      <c r="L139" s="624"/>
      <c r="M139" s="624"/>
      <c r="N139" s="651"/>
      <c r="O139" s="651"/>
      <c r="P139" s="651"/>
      <c r="Q139" s="651"/>
      <c r="R139" s="651"/>
      <c r="S139" s="651"/>
      <c r="T139" s="651"/>
      <c r="U139" s="651"/>
      <c r="V139" s="651"/>
      <c r="W139" s="651"/>
      <c r="X139" s="371"/>
    </row>
    <row r="140" spans="1:25" s="361" customFormat="1" ht="36" customHeight="1">
      <c r="A140" s="368"/>
      <c r="B140" s="394"/>
      <c r="C140" s="394"/>
      <c r="D140" s="497" t="s">
        <v>167</v>
      </c>
      <c r="E140" s="520"/>
      <c r="F140" s="520"/>
      <c r="G140" s="520"/>
      <c r="H140" s="520"/>
      <c r="I140" s="520"/>
      <c r="J140" s="520"/>
      <c r="K140" s="520"/>
      <c r="L140" s="624"/>
      <c r="M140" s="624"/>
      <c r="N140" s="587"/>
      <c r="O140" s="587"/>
      <c r="P140" s="587"/>
      <c r="Q140" s="587"/>
      <c r="R140" s="587"/>
      <c r="S140" s="587"/>
      <c r="T140" s="587"/>
      <c r="U140" s="587"/>
      <c r="V140" s="587"/>
      <c r="W140" s="587"/>
      <c r="X140" s="371"/>
    </row>
    <row r="141" spans="1:25" s="361" customFormat="1" ht="36" customHeight="1">
      <c r="A141" s="368"/>
      <c r="B141" s="394"/>
      <c r="C141" s="394"/>
      <c r="D141" s="497" t="s">
        <v>169</v>
      </c>
      <c r="E141" s="520"/>
      <c r="F141" s="520"/>
      <c r="G141" s="520"/>
      <c r="H141" s="520"/>
      <c r="I141" s="520"/>
      <c r="J141" s="520"/>
      <c r="K141" s="520"/>
      <c r="L141" s="624"/>
      <c r="M141" s="624"/>
      <c r="N141" s="651"/>
      <c r="O141" s="651"/>
      <c r="P141" s="651"/>
      <c r="Q141" s="651"/>
      <c r="R141" s="651"/>
      <c r="S141" s="651"/>
      <c r="T141" s="651"/>
      <c r="U141" s="651"/>
      <c r="V141" s="651"/>
      <c r="W141" s="651"/>
      <c r="X141" s="371"/>
    </row>
    <row r="142" spans="1:25" s="361" customFormat="1" ht="36" customHeight="1">
      <c r="A142" s="368"/>
      <c r="B142" s="394"/>
      <c r="C142" s="394"/>
      <c r="D142" s="497" t="s">
        <v>117</v>
      </c>
      <c r="E142" s="520"/>
      <c r="F142" s="520"/>
      <c r="G142" s="520"/>
      <c r="H142" s="520"/>
      <c r="I142" s="520"/>
      <c r="J142" s="520"/>
      <c r="K142" s="520"/>
      <c r="L142" s="624"/>
      <c r="M142" s="624"/>
      <c r="N142" s="651"/>
      <c r="O142" s="651"/>
      <c r="P142" s="651"/>
      <c r="Q142" s="651"/>
      <c r="R142" s="651"/>
      <c r="S142" s="651"/>
      <c r="T142" s="651"/>
      <c r="U142" s="651"/>
      <c r="V142" s="651"/>
      <c r="W142" s="651"/>
      <c r="X142" s="371"/>
    </row>
    <row r="143" spans="1:25" s="361" customFormat="1" ht="36" customHeight="1">
      <c r="A143" s="368"/>
      <c r="B143" s="394"/>
      <c r="C143" s="394"/>
      <c r="D143" s="497" t="s">
        <v>170</v>
      </c>
      <c r="E143" s="520"/>
      <c r="F143" s="520"/>
      <c r="G143" s="520"/>
      <c r="H143" s="520"/>
      <c r="I143" s="520"/>
      <c r="J143" s="520"/>
      <c r="K143" s="520"/>
      <c r="L143" s="624"/>
      <c r="M143" s="624"/>
      <c r="N143" s="651"/>
      <c r="O143" s="651"/>
      <c r="P143" s="651"/>
      <c r="Q143" s="651"/>
      <c r="R143" s="651"/>
      <c r="S143" s="651"/>
      <c r="T143" s="651"/>
      <c r="U143" s="651"/>
      <c r="V143" s="651"/>
      <c r="W143" s="651"/>
      <c r="X143" s="371"/>
    </row>
    <row r="144" spans="1:25" s="361" customFormat="1" ht="36" customHeight="1">
      <c r="A144" s="368"/>
      <c r="B144" s="394"/>
      <c r="C144" s="394"/>
      <c r="D144" s="497" t="s">
        <v>172</v>
      </c>
      <c r="E144" s="520"/>
      <c r="F144" s="520"/>
      <c r="G144" s="520"/>
      <c r="H144" s="520"/>
      <c r="I144" s="520"/>
      <c r="J144" s="520"/>
      <c r="K144" s="520"/>
      <c r="L144" s="624"/>
      <c r="M144" s="624"/>
      <c r="N144" s="587"/>
      <c r="O144" s="587"/>
      <c r="P144" s="587"/>
      <c r="Q144" s="587"/>
      <c r="R144" s="587"/>
      <c r="S144" s="587"/>
      <c r="T144" s="587"/>
      <c r="U144" s="587"/>
      <c r="V144" s="587"/>
      <c r="W144" s="587"/>
      <c r="X144" s="371"/>
    </row>
    <row r="145" spans="1:24" s="361" customFormat="1" ht="36" customHeight="1">
      <c r="A145" s="368"/>
      <c r="B145" s="394"/>
      <c r="C145" s="394"/>
      <c r="D145" s="497" t="s">
        <v>173</v>
      </c>
      <c r="E145" s="520"/>
      <c r="F145" s="520"/>
      <c r="G145" s="520"/>
      <c r="H145" s="520"/>
      <c r="I145" s="520"/>
      <c r="J145" s="520"/>
      <c r="K145" s="520"/>
      <c r="L145" s="624"/>
      <c r="M145" s="624"/>
      <c r="N145" s="651"/>
      <c r="O145" s="651"/>
      <c r="P145" s="651"/>
      <c r="Q145" s="651"/>
      <c r="R145" s="651"/>
      <c r="S145" s="651"/>
      <c r="T145" s="651"/>
      <c r="U145" s="651"/>
      <c r="V145" s="651"/>
      <c r="W145" s="651"/>
      <c r="X145" s="371"/>
    </row>
    <row r="146" spans="1:24" s="361" customFormat="1" ht="21" customHeight="1">
      <c r="A146" s="368"/>
      <c r="B146" s="432"/>
      <c r="C146" s="464"/>
      <c r="D146" s="498" t="s">
        <v>454</v>
      </c>
      <c r="E146" s="521"/>
      <c r="F146" s="521"/>
      <c r="G146" s="521"/>
      <c r="H146" s="521"/>
      <c r="I146" s="521"/>
      <c r="J146" s="521"/>
      <c r="K146" s="521"/>
      <c r="L146" s="495"/>
      <c r="M146" s="495"/>
      <c r="N146" s="652" t="s">
        <v>455</v>
      </c>
      <c r="O146" s="670"/>
      <c r="P146" s="670"/>
      <c r="Q146" s="670"/>
      <c r="R146" s="670"/>
      <c r="S146" s="670"/>
      <c r="T146" s="670"/>
      <c r="U146" s="670"/>
      <c r="V146" s="670"/>
      <c r="W146" s="670"/>
      <c r="X146" s="371"/>
    </row>
    <row r="147" spans="1:24" s="361" customFormat="1" ht="54" customHeight="1">
      <c r="A147" s="368"/>
      <c r="B147" s="433"/>
      <c r="C147" s="465"/>
      <c r="D147" s="499"/>
      <c r="E147" s="522"/>
      <c r="F147" s="522"/>
      <c r="G147" s="522"/>
      <c r="H147" s="522"/>
      <c r="I147" s="522"/>
      <c r="J147" s="522"/>
      <c r="K147" s="522"/>
      <c r="L147" s="625"/>
      <c r="M147" s="625"/>
      <c r="N147" s="653"/>
      <c r="O147" s="653"/>
      <c r="P147" s="653"/>
      <c r="Q147" s="653"/>
      <c r="R147" s="653"/>
      <c r="S147" s="653"/>
      <c r="T147" s="653"/>
      <c r="U147" s="653"/>
      <c r="V147" s="653"/>
      <c r="W147" s="653"/>
      <c r="X147" s="371"/>
    </row>
    <row r="148" spans="1:24" s="361" customFormat="1" ht="18" customHeight="1">
      <c r="A148" s="368"/>
      <c r="B148" s="429" t="s">
        <v>175</v>
      </c>
      <c r="C148" s="371"/>
      <c r="D148" s="371"/>
      <c r="E148" s="371"/>
      <c r="F148" s="371"/>
      <c r="G148" s="371"/>
      <c r="H148" s="371"/>
      <c r="I148" s="371"/>
      <c r="J148" s="371"/>
      <c r="K148" s="371"/>
      <c r="L148" s="371"/>
      <c r="M148" s="371"/>
      <c r="N148" s="371"/>
      <c r="O148" s="371"/>
      <c r="P148" s="371"/>
      <c r="Q148" s="371"/>
      <c r="R148" s="371"/>
      <c r="S148" s="371"/>
      <c r="T148" s="371"/>
      <c r="U148" s="371"/>
      <c r="V148" s="371"/>
      <c r="W148" s="371"/>
      <c r="X148" s="371"/>
    </row>
    <row r="149" spans="1:24" s="361" customFormat="1" ht="18" customHeight="1">
      <c r="A149" s="368"/>
      <c r="B149" s="371"/>
      <c r="C149" s="371"/>
      <c r="D149" s="371"/>
      <c r="E149" s="371"/>
      <c r="F149" s="371"/>
      <c r="G149" s="371"/>
      <c r="H149" s="371"/>
      <c r="I149" s="371"/>
      <c r="J149" s="371"/>
      <c r="K149" s="371"/>
      <c r="L149" s="371"/>
      <c r="M149" s="371"/>
      <c r="N149" s="371"/>
      <c r="O149" s="371"/>
      <c r="P149" s="371"/>
      <c r="Q149" s="371"/>
      <c r="R149" s="371"/>
      <c r="S149" s="371"/>
      <c r="T149" s="371"/>
      <c r="U149" s="371"/>
      <c r="V149" s="371"/>
      <c r="W149" s="371"/>
      <c r="X149" s="371"/>
    </row>
    <row r="150" spans="1:24" s="361" customFormat="1" ht="18" customHeight="1">
      <c r="A150" s="368" t="s">
        <v>346</v>
      </c>
      <c r="B150" s="371"/>
      <c r="C150" s="371"/>
      <c r="D150" s="371"/>
      <c r="E150" s="371"/>
      <c r="F150" s="371"/>
      <c r="G150" s="371"/>
      <c r="H150" s="371"/>
      <c r="I150" s="371"/>
      <c r="J150" s="371"/>
      <c r="K150" s="371"/>
      <c r="L150" s="371"/>
      <c r="M150" s="371"/>
      <c r="N150" s="371"/>
      <c r="O150" s="371"/>
      <c r="P150" s="371"/>
      <c r="Q150" s="371"/>
      <c r="R150" s="371"/>
      <c r="S150" s="371"/>
      <c r="T150" s="371"/>
      <c r="U150" s="371"/>
      <c r="V150" s="371"/>
      <c r="W150" s="371"/>
      <c r="X150" s="371"/>
    </row>
    <row r="151" spans="1:24" s="361" customFormat="1" ht="18" customHeight="1">
      <c r="A151" s="368" t="s">
        <v>178</v>
      </c>
      <c r="B151" s="371"/>
      <c r="C151" s="371"/>
      <c r="D151" s="371"/>
      <c r="E151" s="371"/>
      <c r="F151" s="371"/>
      <c r="G151" s="371"/>
      <c r="H151" s="371"/>
      <c r="I151" s="371"/>
      <c r="J151" s="371"/>
      <c r="K151" s="371"/>
      <c r="L151" s="371"/>
      <c r="M151" s="371"/>
      <c r="N151" s="371"/>
      <c r="O151" s="371"/>
      <c r="P151" s="371"/>
      <c r="Q151" s="371"/>
      <c r="R151" s="371"/>
      <c r="S151" s="371"/>
      <c r="T151" s="371"/>
      <c r="U151" s="371"/>
      <c r="V151" s="371"/>
      <c r="W151" s="371"/>
      <c r="X151" s="371"/>
    </row>
    <row r="152" spans="1:24" s="361" customFormat="1" ht="45.75" customHeight="1">
      <c r="A152" s="368"/>
      <c r="B152" s="430" t="s">
        <v>180</v>
      </c>
      <c r="C152" s="430"/>
      <c r="D152" s="430"/>
      <c r="E152" s="430"/>
      <c r="F152" s="430"/>
      <c r="G152" s="430"/>
      <c r="H152" s="430"/>
      <c r="I152" s="430"/>
      <c r="J152" s="430"/>
      <c r="K152" s="430"/>
      <c r="L152" s="430"/>
      <c r="M152" s="430"/>
      <c r="N152" s="430"/>
      <c r="O152" s="430"/>
      <c r="P152" s="430"/>
      <c r="Q152" s="430"/>
      <c r="R152" s="430"/>
      <c r="S152" s="430"/>
      <c r="T152" s="430"/>
      <c r="U152" s="430"/>
      <c r="V152" s="430"/>
      <c r="W152" s="430"/>
      <c r="X152" s="430"/>
    </row>
    <row r="153" spans="1:24" s="364" customFormat="1" ht="36" customHeight="1">
      <c r="A153" s="392"/>
      <c r="B153" s="434"/>
      <c r="C153" s="466" t="s">
        <v>325</v>
      </c>
      <c r="D153" s="466"/>
      <c r="E153" s="466"/>
      <c r="F153" s="466"/>
      <c r="G153" s="466"/>
      <c r="H153" s="466"/>
      <c r="I153" s="466"/>
      <c r="J153" s="466"/>
      <c r="K153" s="466"/>
      <c r="L153" s="466"/>
      <c r="M153" s="466"/>
      <c r="N153" s="466"/>
      <c r="O153" s="466"/>
      <c r="P153" s="466"/>
      <c r="Q153" s="466"/>
      <c r="R153" s="466"/>
      <c r="S153" s="466"/>
      <c r="T153" s="466"/>
      <c r="U153" s="466"/>
      <c r="V153" s="466"/>
      <c r="W153" s="466"/>
      <c r="X153" s="466"/>
    </row>
    <row r="154" spans="1:24" s="361" customFormat="1" ht="18" customHeight="1">
      <c r="A154" s="393" t="s">
        <v>113</v>
      </c>
      <c r="B154" s="393"/>
      <c r="C154" s="467" t="s">
        <v>88</v>
      </c>
      <c r="D154" s="467"/>
      <c r="E154" s="467"/>
      <c r="F154" s="467"/>
      <c r="G154" s="467"/>
      <c r="H154" s="467"/>
      <c r="I154" s="467"/>
      <c r="J154" s="467"/>
      <c r="K154" s="467"/>
      <c r="L154" s="467"/>
      <c r="M154" s="467"/>
      <c r="N154" s="467"/>
      <c r="O154" s="467"/>
      <c r="P154" s="467"/>
      <c r="Q154" s="467"/>
      <c r="R154" s="467"/>
      <c r="S154" s="467"/>
      <c r="T154" s="467"/>
      <c r="U154" s="467"/>
      <c r="V154" s="467"/>
      <c r="W154" s="467"/>
      <c r="X154" s="467"/>
    </row>
    <row r="155" spans="1:24" s="361" customFormat="1" ht="36" customHeight="1">
      <c r="A155" s="394"/>
      <c r="B155" s="394"/>
      <c r="C155" s="468" t="s">
        <v>181</v>
      </c>
      <c r="D155" s="478"/>
      <c r="E155" s="478"/>
      <c r="F155" s="478"/>
      <c r="G155" s="478"/>
      <c r="H155" s="478"/>
      <c r="I155" s="478"/>
      <c r="J155" s="478"/>
      <c r="K155" s="478"/>
      <c r="L155" s="478"/>
      <c r="M155" s="478"/>
      <c r="N155" s="478"/>
      <c r="O155" s="478"/>
      <c r="P155" s="478"/>
      <c r="Q155" s="478"/>
      <c r="R155" s="478"/>
      <c r="S155" s="478"/>
      <c r="T155" s="478"/>
      <c r="U155" s="478"/>
      <c r="V155" s="478"/>
      <c r="W155" s="478"/>
      <c r="X155" s="478"/>
    </row>
    <row r="156" spans="1:24" s="361" customFormat="1" ht="36" customHeight="1">
      <c r="A156" s="394"/>
      <c r="B156" s="394"/>
      <c r="C156" s="469" t="s">
        <v>386</v>
      </c>
      <c r="D156" s="500"/>
      <c r="E156" s="500"/>
      <c r="F156" s="500"/>
      <c r="G156" s="500"/>
      <c r="H156" s="500"/>
      <c r="I156" s="500"/>
      <c r="J156" s="500"/>
      <c r="K156" s="500"/>
      <c r="L156" s="500"/>
      <c r="M156" s="500"/>
      <c r="N156" s="500"/>
      <c r="O156" s="500"/>
      <c r="P156" s="500"/>
      <c r="Q156" s="500"/>
      <c r="R156" s="500"/>
      <c r="S156" s="500"/>
      <c r="T156" s="500"/>
      <c r="U156" s="500"/>
      <c r="V156" s="500"/>
      <c r="W156" s="500"/>
      <c r="X156" s="500"/>
    </row>
    <row r="157" spans="1:24" s="361" customFormat="1" ht="36" customHeight="1">
      <c r="A157" s="394"/>
      <c r="B157" s="394"/>
      <c r="C157" s="468" t="s">
        <v>316</v>
      </c>
      <c r="D157" s="478"/>
      <c r="E157" s="478"/>
      <c r="F157" s="478"/>
      <c r="G157" s="478"/>
      <c r="H157" s="478"/>
      <c r="I157" s="478"/>
      <c r="J157" s="478"/>
      <c r="K157" s="478"/>
      <c r="L157" s="478"/>
      <c r="M157" s="478"/>
      <c r="N157" s="478"/>
      <c r="O157" s="478"/>
      <c r="P157" s="478"/>
      <c r="Q157" s="478"/>
      <c r="R157" s="478"/>
      <c r="S157" s="478"/>
      <c r="T157" s="478"/>
      <c r="U157" s="478"/>
      <c r="V157" s="478"/>
      <c r="W157" s="478"/>
      <c r="X157" s="478"/>
    </row>
    <row r="158" spans="1:24" s="361" customFormat="1" ht="36" customHeight="1">
      <c r="A158" s="394"/>
      <c r="B158" s="394"/>
      <c r="C158" s="468" t="s">
        <v>317</v>
      </c>
      <c r="D158" s="478"/>
      <c r="E158" s="478"/>
      <c r="F158" s="478"/>
      <c r="G158" s="478"/>
      <c r="H158" s="478"/>
      <c r="I158" s="478"/>
      <c r="J158" s="478"/>
      <c r="K158" s="478"/>
      <c r="L158" s="478"/>
      <c r="M158" s="478"/>
      <c r="N158" s="478"/>
      <c r="O158" s="478"/>
      <c r="P158" s="478"/>
      <c r="Q158" s="478"/>
      <c r="R158" s="478"/>
      <c r="S158" s="478"/>
      <c r="T158" s="478"/>
      <c r="U158" s="478"/>
      <c r="V158" s="478"/>
      <c r="W158" s="478"/>
      <c r="X158" s="478"/>
    </row>
    <row r="159" spans="1:24" s="361" customFormat="1" ht="36" customHeight="1">
      <c r="A159" s="394"/>
      <c r="B159" s="394"/>
      <c r="C159" s="468" t="s">
        <v>33</v>
      </c>
      <c r="D159" s="478"/>
      <c r="E159" s="478"/>
      <c r="F159" s="478"/>
      <c r="G159" s="478"/>
      <c r="H159" s="478"/>
      <c r="I159" s="478"/>
      <c r="J159" s="478"/>
      <c r="K159" s="478"/>
      <c r="L159" s="478"/>
      <c r="M159" s="478"/>
      <c r="N159" s="478"/>
      <c r="O159" s="478"/>
      <c r="P159" s="478"/>
      <c r="Q159" s="478"/>
      <c r="R159" s="478"/>
      <c r="S159" s="478"/>
      <c r="T159" s="478"/>
      <c r="U159" s="478"/>
      <c r="V159" s="478"/>
      <c r="W159" s="478"/>
      <c r="X159" s="478"/>
    </row>
    <row r="160" spans="1:24" s="361" customFormat="1" ht="36" customHeight="1">
      <c r="A160" s="394"/>
      <c r="B160" s="394"/>
      <c r="C160" s="468" t="s">
        <v>387</v>
      </c>
      <c r="D160" s="478"/>
      <c r="E160" s="478"/>
      <c r="F160" s="478"/>
      <c r="G160" s="478"/>
      <c r="H160" s="478"/>
      <c r="I160" s="478"/>
      <c r="J160" s="478"/>
      <c r="K160" s="478"/>
      <c r="L160" s="478"/>
      <c r="M160" s="478"/>
      <c r="N160" s="478"/>
      <c r="O160" s="478"/>
      <c r="P160" s="478"/>
      <c r="Q160" s="478"/>
      <c r="R160" s="478"/>
      <c r="S160" s="478"/>
      <c r="T160" s="478"/>
      <c r="U160" s="478"/>
      <c r="V160" s="478"/>
      <c r="W160" s="478"/>
      <c r="X160" s="478"/>
    </row>
    <row r="161" spans="1:24" s="361" customFormat="1" ht="39.6" customHeight="1">
      <c r="A161" s="394"/>
      <c r="B161" s="394"/>
      <c r="C161" s="468" t="s">
        <v>339</v>
      </c>
      <c r="D161" s="478"/>
      <c r="E161" s="478"/>
      <c r="F161" s="478"/>
      <c r="G161" s="478"/>
      <c r="H161" s="478"/>
      <c r="I161" s="478"/>
      <c r="J161" s="478"/>
      <c r="K161" s="478"/>
      <c r="L161" s="478"/>
      <c r="M161" s="478"/>
      <c r="N161" s="478"/>
      <c r="O161" s="478"/>
      <c r="P161" s="478"/>
      <c r="Q161" s="478"/>
      <c r="R161" s="478"/>
      <c r="S161" s="478"/>
      <c r="T161" s="478"/>
      <c r="U161" s="478"/>
      <c r="V161" s="478"/>
      <c r="W161" s="478"/>
      <c r="X161" s="478"/>
    </row>
    <row r="162" spans="1:24" s="361" customFormat="1" ht="36" customHeight="1">
      <c r="A162" s="394"/>
      <c r="B162" s="394"/>
      <c r="C162" s="468" t="s">
        <v>388</v>
      </c>
      <c r="D162" s="478"/>
      <c r="E162" s="478"/>
      <c r="F162" s="478"/>
      <c r="G162" s="478"/>
      <c r="H162" s="478"/>
      <c r="I162" s="478"/>
      <c r="J162" s="478"/>
      <c r="K162" s="478"/>
      <c r="L162" s="478"/>
      <c r="M162" s="478"/>
      <c r="N162" s="478"/>
      <c r="O162" s="478"/>
      <c r="P162" s="478"/>
      <c r="Q162" s="478"/>
      <c r="R162" s="478"/>
      <c r="S162" s="478"/>
      <c r="T162" s="478"/>
      <c r="U162" s="478"/>
      <c r="V162" s="478"/>
      <c r="W162" s="478"/>
      <c r="X162" s="478"/>
    </row>
    <row r="163" spans="1:24" s="361" customFormat="1" ht="36" customHeight="1">
      <c r="A163" s="394"/>
      <c r="B163" s="394"/>
      <c r="C163" s="469" t="s">
        <v>76</v>
      </c>
      <c r="D163" s="500"/>
      <c r="E163" s="500"/>
      <c r="F163" s="500"/>
      <c r="G163" s="500"/>
      <c r="H163" s="500"/>
      <c r="I163" s="500"/>
      <c r="J163" s="500"/>
      <c r="K163" s="500"/>
      <c r="L163" s="500"/>
      <c r="M163" s="500"/>
      <c r="N163" s="500"/>
      <c r="O163" s="500"/>
      <c r="P163" s="500"/>
      <c r="Q163" s="500"/>
      <c r="R163" s="500"/>
      <c r="S163" s="500"/>
      <c r="T163" s="500"/>
      <c r="U163" s="500"/>
      <c r="V163" s="500"/>
      <c r="W163" s="500"/>
      <c r="X163" s="500"/>
    </row>
    <row r="164" spans="1:24" s="361" customFormat="1" ht="18" customHeight="1">
      <c r="A164" s="368"/>
      <c r="B164" s="371"/>
      <c r="C164" s="371"/>
      <c r="D164" s="371"/>
      <c r="E164" s="371"/>
      <c r="F164" s="371"/>
      <c r="G164" s="371"/>
      <c r="H164" s="371"/>
      <c r="I164" s="371"/>
      <c r="J164" s="371"/>
      <c r="K164" s="371"/>
      <c r="L164" s="371"/>
      <c r="M164" s="371"/>
      <c r="N164" s="371"/>
      <c r="O164" s="371"/>
      <c r="P164" s="371"/>
      <c r="Q164" s="371"/>
      <c r="R164" s="371"/>
      <c r="S164" s="371"/>
      <c r="T164" s="371"/>
      <c r="U164" s="371"/>
      <c r="V164" s="371"/>
      <c r="W164" s="371"/>
      <c r="X164" s="371"/>
    </row>
    <row r="165" spans="1:24" s="361" customFormat="1" ht="18" customHeight="1">
      <c r="A165" s="368" t="s">
        <v>183</v>
      </c>
      <c r="B165" s="371"/>
      <c r="C165" s="371"/>
      <c r="D165" s="371"/>
      <c r="E165" s="371"/>
      <c r="F165" s="371"/>
      <c r="G165" s="371"/>
      <c r="H165" s="371"/>
      <c r="I165" s="371"/>
      <c r="J165" s="371"/>
      <c r="K165" s="371"/>
      <c r="L165" s="371"/>
      <c r="M165" s="371"/>
      <c r="N165" s="371"/>
      <c r="O165" s="371"/>
      <c r="P165" s="371"/>
      <c r="Q165" s="371"/>
      <c r="R165" s="371"/>
      <c r="S165" s="371"/>
      <c r="T165" s="371"/>
      <c r="U165" s="371"/>
      <c r="V165" s="371"/>
      <c r="W165" s="371"/>
      <c r="X165" s="371"/>
    </row>
    <row r="166" spans="1:24" s="361" customFormat="1" ht="18" customHeight="1">
      <c r="A166" s="395" t="s">
        <v>88</v>
      </c>
      <c r="B166" s="395"/>
      <c r="C166" s="395"/>
      <c r="D166" s="395"/>
      <c r="E166" s="395"/>
      <c r="F166" s="395"/>
      <c r="G166" s="395"/>
      <c r="H166" s="395"/>
      <c r="I166" s="395"/>
      <c r="J166" s="395"/>
      <c r="K166" s="395"/>
      <c r="L166" s="395"/>
      <c r="M166" s="395"/>
      <c r="N166" s="395"/>
      <c r="O166" s="395"/>
      <c r="P166" s="395"/>
      <c r="Q166" s="395"/>
      <c r="R166" s="395"/>
      <c r="S166" s="395"/>
      <c r="T166" s="395"/>
      <c r="U166" s="395"/>
      <c r="V166" s="395"/>
      <c r="W166" s="395"/>
      <c r="X166" s="395"/>
    </row>
    <row r="167" spans="1:24" s="361" customFormat="1" ht="18" customHeight="1">
      <c r="A167" s="396" t="s">
        <v>186</v>
      </c>
      <c r="B167" s="396"/>
      <c r="C167" s="396"/>
      <c r="D167" s="501" t="s">
        <v>252</v>
      </c>
      <c r="E167" s="523"/>
      <c r="F167" s="523"/>
      <c r="G167" s="544"/>
      <c r="H167" s="553"/>
      <c r="I167" s="394"/>
      <c r="J167" s="501" t="s">
        <v>284</v>
      </c>
      <c r="K167" s="523"/>
      <c r="L167" s="523"/>
      <c r="M167" s="523"/>
      <c r="N167" s="553"/>
      <c r="O167" s="394"/>
      <c r="P167" s="501" t="s">
        <v>449</v>
      </c>
      <c r="Q167" s="523"/>
      <c r="R167" s="523"/>
      <c r="S167" s="715"/>
      <c r="T167" s="715"/>
      <c r="U167" s="715"/>
      <c r="V167" s="715"/>
      <c r="W167" s="715"/>
      <c r="X167" s="767" t="s">
        <v>286</v>
      </c>
    </row>
    <row r="168" spans="1:24" s="361" customFormat="1" ht="18" customHeight="1">
      <c r="A168" s="396" t="s">
        <v>187</v>
      </c>
      <c r="B168" s="396"/>
      <c r="C168" s="396"/>
      <c r="D168" s="501" t="s">
        <v>285</v>
      </c>
      <c r="E168" s="523"/>
      <c r="F168" s="523"/>
      <c r="G168" s="544"/>
      <c r="H168" s="553"/>
      <c r="I168" s="394"/>
      <c r="J168" s="501" t="s">
        <v>284</v>
      </c>
      <c r="K168" s="523"/>
      <c r="L168" s="523"/>
      <c r="M168" s="523"/>
      <c r="N168" s="553"/>
      <c r="O168" s="394"/>
      <c r="P168" s="501" t="s">
        <v>449</v>
      </c>
      <c r="Q168" s="523"/>
      <c r="R168" s="523"/>
      <c r="S168" s="715"/>
      <c r="T168" s="715"/>
      <c r="U168" s="715"/>
      <c r="V168" s="715"/>
      <c r="W168" s="715"/>
      <c r="X168" s="767" t="s">
        <v>286</v>
      </c>
    </row>
    <row r="169" spans="1:24" s="361" customFormat="1" ht="18" customHeight="1">
      <c r="A169" s="396" t="s">
        <v>188</v>
      </c>
      <c r="B169" s="396"/>
      <c r="C169" s="396"/>
      <c r="D169" s="502"/>
      <c r="E169" s="502"/>
      <c r="F169" s="502"/>
      <c r="G169" s="502"/>
      <c r="H169" s="502"/>
      <c r="I169" s="502"/>
      <c r="J169" s="502"/>
      <c r="K169" s="502"/>
      <c r="L169" s="502"/>
      <c r="M169" s="502"/>
      <c r="N169" s="502"/>
      <c r="O169" s="502"/>
      <c r="P169" s="502"/>
      <c r="Q169" s="502"/>
      <c r="R169" s="502"/>
      <c r="S169" s="502"/>
      <c r="T169" s="502"/>
      <c r="U169" s="502"/>
      <c r="V169" s="502"/>
      <c r="W169" s="502"/>
      <c r="X169" s="502"/>
    </row>
    <row r="170" spans="1:24" s="361" customFormat="1" ht="18" customHeight="1">
      <c r="A170" s="368"/>
      <c r="B170" s="371"/>
      <c r="C170" s="371"/>
      <c r="D170" s="371"/>
      <c r="E170" s="371"/>
      <c r="F170" s="371"/>
      <c r="G170" s="371"/>
      <c r="H170" s="371"/>
      <c r="I170" s="371"/>
      <c r="J170" s="371"/>
      <c r="K170" s="371"/>
      <c r="L170" s="371"/>
      <c r="M170" s="371"/>
      <c r="N170" s="371"/>
      <c r="O170" s="371"/>
      <c r="P170" s="371"/>
      <c r="Q170" s="371"/>
      <c r="R170" s="371"/>
      <c r="S170" s="371"/>
      <c r="T170" s="371"/>
      <c r="U170" s="371"/>
      <c r="V170" s="371"/>
      <c r="W170" s="371"/>
      <c r="X170" s="371"/>
    </row>
    <row r="171" spans="1:24" s="361" customFormat="1" ht="18" customHeight="1">
      <c r="A171" s="368"/>
      <c r="B171" s="371"/>
      <c r="C171" s="371"/>
      <c r="D171" s="371"/>
      <c r="E171" s="371"/>
      <c r="F171" s="371"/>
      <c r="G171" s="371"/>
      <c r="H171" s="371"/>
      <c r="I171" s="371"/>
      <c r="J171" s="371"/>
      <c r="K171" s="371"/>
      <c r="L171" s="371"/>
      <c r="M171" s="371"/>
      <c r="N171" s="371"/>
      <c r="O171" s="371"/>
      <c r="P171" s="371"/>
      <c r="Q171" s="371"/>
      <c r="R171" s="371"/>
      <c r="S171" s="371"/>
      <c r="T171" s="371"/>
      <c r="U171" s="371"/>
      <c r="V171" s="371"/>
      <c r="W171" s="371"/>
      <c r="X171" s="371"/>
    </row>
    <row r="172" spans="1:24" s="361" customFormat="1" ht="18" customHeight="1">
      <c r="A172" s="368" t="s">
        <v>189</v>
      </c>
      <c r="B172" s="371"/>
      <c r="C172" s="371"/>
      <c r="D172" s="371"/>
      <c r="E172" s="371"/>
      <c r="F172" s="371"/>
      <c r="G172" s="371"/>
      <c r="H172" s="371"/>
      <c r="I172" s="371"/>
      <c r="J172" s="371"/>
      <c r="K172" s="371"/>
      <c r="L172" s="371"/>
      <c r="M172" s="371"/>
      <c r="N172" s="371"/>
      <c r="O172" s="371"/>
      <c r="P172" s="371"/>
      <c r="Q172" s="371"/>
      <c r="R172" s="371"/>
      <c r="S172" s="371"/>
      <c r="T172" s="371"/>
      <c r="U172" s="371"/>
      <c r="V172" s="371"/>
      <c r="W172" s="371"/>
      <c r="X172" s="371"/>
    </row>
    <row r="173" spans="1:24" s="361" customFormat="1" ht="18" customHeight="1">
      <c r="A173" s="368"/>
      <c r="B173" s="371" t="s">
        <v>194</v>
      </c>
      <c r="C173" s="371"/>
      <c r="D173" s="371"/>
      <c r="E173" s="371"/>
      <c r="F173" s="371"/>
      <c r="G173" s="371"/>
      <c r="H173" s="371"/>
      <c r="I173" s="371"/>
      <c r="J173" s="371"/>
      <c r="K173" s="371"/>
      <c r="L173" s="371"/>
      <c r="M173" s="371"/>
      <c r="N173" s="371"/>
      <c r="O173" s="371"/>
      <c r="P173" s="371"/>
      <c r="Q173" s="371"/>
      <c r="R173" s="371"/>
      <c r="S173" s="371"/>
      <c r="T173" s="371"/>
      <c r="U173" s="371"/>
      <c r="V173" s="371"/>
      <c r="W173" s="371"/>
      <c r="X173" s="371"/>
    </row>
    <row r="174" spans="1:24" s="361" customFormat="1" ht="18" customHeight="1">
      <c r="A174" s="397" t="s">
        <v>113</v>
      </c>
      <c r="B174" s="397"/>
      <c r="C174" s="467" t="s">
        <v>88</v>
      </c>
      <c r="D174" s="467"/>
      <c r="E174" s="467"/>
      <c r="F174" s="467"/>
      <c r="G174" s="467"/>
      <c r="H174" s="467"/>
      <c r="I174" s="467"/>
      <c r="J174" s="467"/>
      <c r="K174" s="467"/>
      <c r="L174" s="467"/>
      <c r="M174" s="467"/>
      <c r="N174" s="467"/>
      <c r="O174" s="467"/>
      <c r="P174" s="467"/>
      <c r="Q174" s="467"/>
      <c r="R174" s="467"/>
      <c r="S174" s="467"/>
      <c r="T174" s="467"/>
      <c r="U174" s="467"/>
      <c r="V174" s="467"/>
      <c r="W174" s="467"/>
      <c r="X174" s="467"/>
    </row>
    <row r="175" spans="1:24" s="361" customFormat="1" ht="36" customHeight="1">
      <c r="A175" s="398"/>
      <c r="B175" s="398"/>
      <c r="C175" s="468" t="s">
        <v>198</v>
      </c>
      <c r="D175" s="478"/>
      <c r="E175" s="478"/>
      <c r="F175" s="478"/>
      <c r="G175" s="478"/>
      <c r="H175" s="478"/>
      <c r="I175" s="478"/>
      <c r="J175" s="478"/>
      <c r="K175" s="478"/>
      <c r="L175" s="478"/>
      <c r="M175" s="478"/>
      <c r="N175" s="478"/>
      <c r="O175" s="478"/>
      <c r="P175" s="478"/>
      <c r="Q175" s="478"/>
      <c r="R175" s="478"/>
      <c r="S175" s="478"/>
      <c r="T175" s="478"/>
      <c r="U175" s="478"/>
      <c r="V175" s="478"/>
      <c r="W175" s="478"/>
      <c r="X175" s="478"/>
    </row>
    <row r="176" spans="1:24" s="361" customFormat="1" ht="36" customHeight="1">
      <c r="A176" s="398"/>
      <c r="B176" s="398"/>
      <c r="C176" s="469" t="s">
        <v>319</v>
      </c>
      <c r="D176" s="500"/>
      <c r="E176" s="500"/>
      <c r="F176" s="500"/>
      <c r="G176" s="500"/>
      <c r="H176" s="500"/>
      <c r="I176" s="500"/>
      <c r="J176" s="500"/>
      <c r="K176" s="500"/>
      <c r="L176" s="500"/>
      <c r="M176" s="500"/>
      <c r="N176" s="500"/>
      <c r="O176" s="500"/>
      <c r="P176" s="500"/>
      <c r="Q176" s="500"/>
      <c r="R176" s="500"/>
      <c r="S176" s="500"/>
      <c r="T176" s="500"/>
      <c r="U176" s="500"/>
      <c r="V176" s="500"/>
      <c r="W176" s="500"/>
      <c r="X176" s="500"/>
    </row>
    <row r="177" spans="1:24" s="361" customFormat="1" ht="36" customHeight="1">
      <c r="A177" s="398"/>
      <c r="B177" s="398"/>
      <c r="C177" s="469" t="s">
        <v>292</v>
      </c>
      <c r="D177" s="500"/>
      <c r="E177" s="500"/>
      <c r="F177" s="500"/>
      <c r="G177" s="500"/>
      <c r="H177" s="500"/>
      <c r="I177" s="500"/>
      <c r="J177" s="500"/>
      <c r="K177" s="500"/>
      <c r="L177" s="500"/>
      <c r="M177" s="500"/>
      <c r="N177" s="500"/>
      <c r="O177" s="500"/>
      <c r="P177" s="500"/>
      <c r="Q177" s="500"/>
      <c r="R177" s="500"/>
      <c r="S177" s="500"/>
      <c r="T177" s="500"/>
      <c r="U177" s="500"/>
      <c r="V177" s="500"/>
      <c r="W177" s="500"/>
      <c r="X177" s="500"/>
    </row>
    <row r="178" spans="1:24" s="361" customFormat="1" ht="36" customHeight="1">
      <c r="A178" s="398"/>
      <c r="B178" s="398"/>
      <c r="C178" s="469" t="s">
        <v>322</v>
      </c>
      <c r="D178" s="500"/>
      <c r="E178" s="500"/>
      <c r="F178" s="500"/>
      <c r="G178" s="500"/>
      <c r="H178" s="500"/>
      <c r="I178" s="500"/>
      <c r="J178" s="500"/>
      <c r="K178" s="500"/>
      <c r="L178" s="500"/>
      <c r="M178" s="500"/>
      <c r="N178" s="500"/>
      <c r="O178" s="500"/>
      <c r="P178" s="500"/>
      <c r="Q178" s="500"/>
      <c r="R178" s="500"/>
      <c r="S178" s="500"/>
      <c r="T178" s="500"/>
      <c r="U178" s="500"/>
      <c r="V178" s="500"/>
      <c r="W178" s="500"/>
      <c r="X178" s="500"/>
    </row>
    <row r="179" spans="1:24" s="361" customFormat="1" ht="36" customHeight="1">
      <c r="A179" s="398"/>
      <c r="B179" s="398"/>
      <c r="C179" s="469" t="s">
        <v>323</v>
      </c>
      <c r="D179" s="500"/>
      <c r="E179" s="500"/>
      <c r="F179" s="500"/>
      <c r="G179" s="500"/>
      <c r="H179" s="500"/>
      <c r="I179" s="500"/>
      <c r="J179" s="500"/>
      <c r="K179" s="500"/>
      <c r="L179" s="500"/>
      <c r="M179" s="500"/>
      <c r="N179" s="500"/>
      <c r="O179" s="500"/>
      <c r="P179" s="500"/>
      <c r="Q179" s="500"/>
      <c r="R179" s="500"/>
      <c r="S179" s="500"/>
      <c r="T179" s="500"/>
      <c r="U179" s="500"/>
      <c r="V179" s="500"/>
      <c r="W179" s="500"/>
      <c r="X179" s="500"/>
    </row>
    <row r="180" spans="1:24" s="361" customFormat="1" ht="36" customHeight="1">
      <c r="A180" s="398"/>
      <c r="B180" s="398"/>
      <c r="C180" s="469" t="s">
        <v>326</v>
      </c>
      <c r="D180" s="500"/>
      <c r="E180" s="500"/>
      <c r="F180" s="500"/>
      <c r="G180" s="500"/>
      <c r="H180" s="500"/>
      <c r="I180" s="500"/>
      <c r="J180" s="500"/>
      <c r="K180" s="500"/>
      <c r="L180" s="500"/>
      <c r="M180" s="500"/>
      <c r="N180" s="500"/>
      <c r="O180" s="500"/>
      <c r="P180" s="500"/>
      <c r="Q180" s="500"/>
      <c r="R180" s="500"/>
      <c r="S180" s="500"/>
      <c r="T180" s="500"/>
      <c r="U180" s="500"/>
      <c r="V180" s="500"/>
      <c r="W180" s="500"/>
      <c r="X180" s="500"/>
    </row>
    <row r="181" spans="1:24" s="361" customFormat="1" ht="36" customHeight="1">
      <c r="A181" s="398"/>
      <c r="B181" s="398"/>
      <c r="C181" s="469" t="s">
        <v>327</v>
      </c>
      <c r="D181" s="500"/>
      <c r="E181" s="500"/>
      <c r="F181" s="500"/>
      <c r="G181" s="500"/>
      <c r="H181" s="500"/>
      <c r="I181" s="500"/>
      <c r="J181" s="500"/>
      <c r="K181" s="500"/>
      <c r="L181" s="500"/>
      <c r="M181" s="500"/>
      <c r="N181" s="500"/>
      <c r="O181" s="500"/>
      <c r="P181" s="500"/>
      <c r="Q181" s="500"/>
      <c r="R181" s="500"/>
      <c r="S181" s="500"/>
      <c r="T181" s="500"/>
      <c r="U181" s="500"/>
      <c r="V181" s="500"/>
      <c r="W181" s="500"/>
      <c r="X181" s="500"/>
    </row>
    <row r="182" spans="1:24" s="361" customFormat="1" ht="36" customHeight="1">
      <c r="A182" s="398"/>
      <c r="B182" s="398"/>
      <c r="C182" s="469" t="s">
        <v>81</v>
      </c>
      <c r="D182" s="500"/>
      <c r="E182" s="500"/>
      <c r="F182" s="500"/>
      <c r="G182" s="500"/>
      <c r="H182" s="500"/>
      <c r="I182" s="500"/>
      <c r="J182" s="500"/>
      <c r="K182" s="500"/>
      <c r="L182" s="500"/>
      <c r="M182" s="500"/>
      <c r="N182" s="500"/>
      <c r="O182" s="500"/>
      <c r="P182" s="500"/>
      <c r="Q182" s="500"/>
      <c r="R182" s="500"/>
      <c r="S182" s="500"/>
      <c r="T182" s="500"/>
      <c r="U182" s="500"/>
      <c r="V182" s="500"/>
      <c r="W182" s="500"/>
      <c r="X182" s="500"/>
    </row>
    <row r="183" spans="1:24" s="361" customFormat="1" ht="36" customHeight="1">
      <c r="A183" s="398"/>
      <c r="B183" s="398"/>
      <c r="C183" s="469" t="s">
        <v>320</v>
      </c>
      <c r="D183" s="500"/>
      <c r="E183" s="500"/>
      <c r="F183" s="500"/>
      <c r="G183" s="500"/>
      <c r="H183" s="500"/>
      <c r="I183" s="500"/>
      <c r="J183" s="500"/>
      <c r="K183" s="500"/>
      <c r="L183" s="500"/>
      <c r="M183" s="500"/>
      <c r="N183" s="500"/>
      <c r="O183" s="500"/>
      <c r="P183" s="500"/>
      <c r="Q183" s="500"/>
      <c r="R183" s="500"/>
      <c r="S183" s="500"/>
      <c r="T183" s="500"/>
      <c r="U183" s="500"/>
      <c r="V183" s="500"/>
      <c r="W183" s="500"/>
      <c r="X183" s="500"/>
    </row>
    <row r="184" spans="1:24" s="361" customFormat="1" ht="36" customHeight="1">
      <c r="A184" s="398"/>
      <c r="B184" s="398"/>
      <c r="C184" s="468" t="s">
        <v>200</v>
      </c>
      <c r="D184" s="478"/>
      <c r="E184" s="478"/>
      <c r="F184" s="478"/>
      <c r="G184" s="478"/>
      <c r="H184" s="478"/>
      <c r="I184" s="478"/>
      <c r="J184" s="478"/>
      <c r="K184" s="478"/>
      <c r="L184" s="478"/>
      <c r="M184" s="478"/>
      <c r="N184" s="478"/>
      <c r="O184" s="478"/>
      <c r="P184" s="478"/>
      <c r="Q184" s="478"/>
      <c r="R184" s="478"/>
      <c r="S184" s="478"/>
      <c r="T184" s="478"/>
      <c r="U184" s="478"/>
      <c r="V184" s="478"/>
      <c r="W184" s="478"/>
      <c r="X184" s="478"/>
    </row>
    <row r="185" spans="1:24" s="365" customFormat="1" ht="19.899999999999999" customHeight="1">
      <c r="A185" s="374" t="s">
        <v>260</v>
      </c>
      <c r="B185" s="374"/>
      <c r="C185" s="470"/>
      <c r="D185" s="470"/>
      <c r="E185" s="470"/>
      <c r="F185" s="470"/>
      <c r="G185" s="470"/>
      <c r="H185" s="470"/>
      <c r="I185" s="470"/>
      <c r="J185" s="470"/>
      <c r="K185" s="470"/>
      <c r="L185" s="470"/>
      <c r="M185" s="470"/>
      <c r="N185" s="470"/>
      <c r="O185" s="470"/>
      <c r="P185" s="470"/>
      <c r="Q185" s="470"/>
      <c r="R185" s="470"/>
      <c r="S185" s="470"/>
      <c r="T185" s="470"/>
      <c r="U185" s="470"/>
      <c r="V185" s="470"/>
      <c r="W185" s="470"/>
      <c r="X185" s="470"/>
    </row>
    <row r="186" spans="1:24" s="361" customFormat="1" ht="19.899999999999999" customHeight="1">
      <c r="A186" s="374" t="s">
        <v>450</v>
      </c>
      <c r="B186" s="374"/>
      <c r="C186" s="374"/>
      <c r="D186" s="374"/>
      <c r="E186" s="374"/>
      <c r="F186" s="374"/>
      <c r="G186" s="374"/>
      <c r="H186" s="374"/>
      <c r="I186" s="374"/>
      <c r="J186" s="374"/>
      <c r="K186" s="374"/>
      <c r="L186" s="374"/>
      <c r="M186" s="374"/>
      <c r="N186" s="374"/>
      <c r="O186" s="374"/>
      <c r="P186" s="374"/>
      <c r="Q186" s="374"/>
      <c r="R186" s="374"/>
      <c r="S186" s="374"/>
      <c r="T186" s="374"/>
      <c r="U186" s="374"/>
      <c r="V186" s="374"/>
      <c r="W186" s="374"/>
      <c r="X186" s="374"/>
    </row>
    <row r="187" spans="1:24" s="361" customFormat="1" ht="18" customHeight="1">
      <c r="A187" s="399"/>
      <c r="B187" s="435" t="s">
        <v>89</v>
      </c>
      <c r="C187" s="429" t="s">
        <v>451</v>
      </c>
      <c r="D187" s="429"/>
      <c r="E187" s="429"/>
      <c r="F187" s="429"/>
      <c r="G187" s="429"/>
      <c r="H187" s="429"/>
      <c r="I187" s="429"/>
      <c r="J187" s="429"/>
      <c r="K187" s="429"/>
      <c r="L187" s="429"/>
      <c r="M187" s="429"/>
      <c r="N187" s="429"/>
      <c r="O187" s="429"/>
      <c r="P187" s="429"/>
      <c r="Q187" s="429"/>
      <c r="R187" s="429"/>
      <c r="S187" s="429"/>
      <c r="T187" s="429"/>
      <c r="U187" s="429"/>
      <c r="V187" s="429"/>
      <c r="W187" s="429"/>
      <c r="X187" s="429"/>
    </row>
    <row r="188" spans="1:24" s="364" customFormat="1" ht="17.45" customHeight="1">
      <c r="A188" s="374"/>
      <c r="B188" s="436" t="s">
        <v>89</v>
      </c>
      <c r="C188" s="471" t="s">
        <v>201</v>
      </c>
      <c r="D188" s="471"/>
      <c r="E188" s="471"/>
      <c r="F188" s="471"/>
      <c r="G188" s="471"/>
      <c r="H188" s="471"/>
      <c r="I188" s="471"/>
      <c r="J188" s="471"/>
      <c r="K188" s="471"/>
      <c r="L188" s="471"/>
      <c r="M188" s="471"/>
      <c r="N188" s="471"/>
      <c r="O188" s="471"/>
      <c r="P188" s="471"/>
      <c r="Q188" s="471"/>
      <c r="R188" s="471"/>
      <c r="S188" s="471"/>
      <c r="T188" s="471"/>
      <c r="U188" s="471"/>
      <c r="V188" s="471"/>
      <c r="W188" s="471"/>
      <c r="X188" s="471"/>
    </row>
    <row r="189" spans="1:24" s="361" customFormat="1" ht="18" customHeight="1">
      <c r="A189" s="368"/>
      <c r="B189" s="371"/>
      <c r="C189" s="371"/>
      <c r="D189" s="371"/>
      <c r="E189" s="371"/>
      <c r="F189" s="371"/>
      <c r="G189" s="371"/>
      <c r="H189" s="371"/>
      <c r="I189" s="371"/>
      <c r="J189" s="371"/>
      <c r="K189" s="371"/>
      <c r="L189" s="371"/>
      <c r="M189" s="371"/>
      <c r="N189" s="371"/>
      <c r="O189" s="371"/>
      <c r="P189" s="371"/>
      <c r="Q189" s="371"/>
      <c r="R189" s="371"/>
      <c r="S189" s="371"/>
      <c r="T189" s="371"/>
      <c r="U189" s="371"/>
      <c r="V189" s="371"/>
      <c r="W189" s="371"/>
      <c r="X189" s="371"/>
    </row>
    <row r="190" spans="1:24" s="361" customFormat="1" ht="18" customHeight="1">
      <c r="A190" s="368"/>
      <c r="B190" s="371"/>
      <c r="C190" s="371"/>
      <c r="D190" s="371"/>
      <c r="E190" s="371"/>
      <c r="F190" s="371"/>
      <c r="G190" s="371"/>
      <c r="H190" s="371"/>
      <c r="I190" s="371"/>
      <c r="J190" s="371"/>
      <c r="K190" s="371"/>
      <c r="L190" s="371"/>
      <c r="M190" s="371"/>
      <c r="N190" s="371"/>
      <c r="O190" s="371"/>
      <c r="P190" s="371"/>
      <c r="Q190" s="371"/>
      <c r="R190" s="371"/>
      <c r="S190" s="371"/>
      <c r="T190" s="371"/>
      <c r="U190" s="371"/>
      <c r="V190" s="371"/>
      <c r="W190" s="371"/>
      <c r="X190" s="371"/>
    </row>
    <row r="191" spans="1:24" s="366" customFormat="1" ht="36" customHeight="1">
      <c r="A191" s="375" t="s">
        <v>349</v>
      </c>
      <c r="B191" s="375"/>
      <c r="C191" s="375"/>
      <c r="D191" s="375"/>
      <c r="E191" s="375"/>
      <c r="F191" s="375"/>
      <c r="G191" s="375"/>
      <c r="H191" s="375"/>
      <c r="I191" s="375"/>
      <c r="J191" s="375"/>
      <c r="K191" s="375"/>
      <c r="L191" s="375"/>
      <c r="M191" s="375"/>
      <c r="N191" s="375"/>
      <c r="O191" s="375"/>
      <c r="P191" s="375"/>
      <c r="Q191" s="375"/>
      <c r="R191" s="375"/>
      <c r="S191" s="375"/>
      <c r="T191" s="375"/>
      <c r="U191" s="375"/>
      <c r="V191" s="375"/>
      <c r="W191" s="375"/>
      <c r="X191" s="375"/>
    </row>
    <row r="192" spans="1:24" s="361" customFormat="1" ht="18" customHeight="1">
      <c r="A192" s="368"/>
      <c r="B192" s="437"/>
      <c r="C192" s="472"/>
      <c r="D192" s="472"/>
      <c r="E192" s="472"/>
      <c r="F192" s="472"/>
      <c r="G192" s="472"/>
      <c r="H192" s="472"/>
      <c r="I192" s="472"/>
      <c r="J192" s="472"/>
      <c r="K192" s="472"/>
      <c r="L192" s="472"/>
      <c r="M192" s="472"/>
      <c r="N192" s="472"/>
      <c r="O192" s="472"/>
      <c r="P192" s="472"/>
      <c r="Q192" s="472"/>
      <c r="R192" s="472"/>
      <c r="S192" s="472"/>
      <c r="T192" s="472"/>
      <c r="U192" s="472"/>
      <c r="V192" s="472"/>
      <c r="W192" s="753"/>
      <c r="X192" s="371"/>
    </row>
    <row r="193" spans="1:24" s="361" customFormat="1" ht="18" customHeight="1">
      <c r="A193" s="368"/>
      <c r="B193" s="438"/>
      <c r="C193" s="473"/>
      <c r="D193" s="473"/>
      <c r="E193" s="473"/>
      <c r="F193" s="473"/>
      <c r="G193" s="473"/>
      <c r="H193" s="473"/>
      <c r="I193" s="473"/>
      <c r="J193" s="473"/>
      <c r="K193" s="473"/>
      <c r="L193" s="473"/>
      <c r="M193" s="473"/>
      <c r="N193" s="473"/>
      <c r="O193" s="473"/>
      <c r="P193" s="473"/>
      <c r="Q193" s="473"/>
      <c r="R193" s="473"/>
      <c r="S193" s="473"/>
      <c r="T193" s="473"/>
      <c r="U193" s="473"/>
      <c r="V193" s="473"/>
      <c r="W193" s="754"/>
      <c r="X193" s="371"/>
    </row>
    <row r="194" spans="1:24" s="361" customFormat="1" ht="20.100000000000001" customHeight="1">
      <c r="A194" s="368"/>
      <c r="B194" s="438"/>
      <c r="C194" s="473"/>
      <c r="D194" s="473"/>
      <c r="E194" s="473"/>
      <c r="F194" s="473"/>
      <c r="G194" s="473"/>
      <c r="H194" s="473"/>
      <c r="I194" s="473"/>
      <c r="J194" s="473"/>
      <c r="K194" s="473"/>
      <c r="L194" s="473"/>
      <c r="M194" s="473"/>
      <c r="N194" s="473"/>
      <c r="O194" s="473"/>
      <c r="P194" s="473"/>
      <c r="Q194" s="473"/>
      <c r="R194" s="473"/>
      <c r="S194" s="473"/>
      <c r="T194" s="473"/>
      <c r="U194" s="473"/>
      <c r="V194" s="473"/>
      <c r="W194" s="754"/>
      <c r="X194" s="371"/>
    </row>
    <row r="195" spans="1:24" s="361" customFormat="1" ht="20.100000000000001" customHeight="1">
      <c r="A195" s="368"/>
      <c r="B195" s="439"/>
      <c r="C195" s="474"/>
      <c r="D195" s="474"/>
      <c r="E195" s="474"/>
      <c r="F195" s="474"/>
      <c r="G195" s="474"/>
      <c r="H195" s="474"/>
      <c r="I195" s="474"/>
      <c r="J195" s="474"/>
      <c r="K195" s="474"/>
      <c r="L195" s="474"/>
      <c r="M195" s="474"/>
      <c r="N195" s="474"/>
      <c r="O195" s="474"/>
      <c r="P195" s="474"/>
      <c r="Q195" s="474"/>
      <c r="R195" s="474"/>
      <c r="S195" s="474"/>
      <c r="T195" s="474"/>
      <c r="U195" s="474"/>
      <c r="V195" s="474"/>
      <c r="W195" s="755"/>
      <c r="X195" s="371"/>
    </row>
    <row r="196" spans="1:24" s="361" customFormat="1" ht="18" customHeight="1">
      <c r="A196" s="368"/>
      <c r="B196" s="371"/>
      <c r="C196" s="371"/>
      <c r="D196" s="371"/>
      <c r="E196" s="371"/>
      <c r="F196" s="371"/>
      <c r="G196" s="371"/>
      <c r="H196" s="371"/>
      <c r="I196" s="371"/>
      <c r="J196" s="371"/>
      <c r="K196" s="371"/>
      <c r="L196" s="371"/>
      <c r="M196" s="371"/>
      <c r="N196" s="371"/>
      <c r="O196" s="371"/>
      <c r="P196" s="371"/>
      <c r="Q196" s="371"/>
      <c r="R196" s="371"/>
      <c r="S196" s="371"/>
      <c r="T196" s="371"/>
      <c r="U196" s="371"/>
      <c r="V196" s="371"/>
      <c r="W196" s="371"/>
      <c r="X196" s="371"/>
    </row>
    <row r="197" spans="1:24" s="361" customFormat="1" ht="18" customHeight="1">
      <c r="A197" s="368" t="s">
        <v>202</v>
      </c>
      <c r="B197" s="371"/>
      <c r="C197" s="371"/>
      <c r="D197" s="371"/>
      <c r="E197" s="371"/>
      <c r="F197" s="371"/>
      <c r="G197" s="371"/>
      <c r="H197" s="371"/>
      <c r="I197" s="371"/>
      <c r="J197" s="371"/>
      <c r="K197" s="371"/>
      <c r="L197" s="371"/>
      <c r="M197" s="371"/>
      <c r="N197" s="371"/>
      <c r="O197" s="371"/>
      <c r="P197" s="371"/>
      <c r="Q197" s="371"/>
      <c r="R197" s="371"/>
      <c r="S197" s="371"/>
      <c r="T197" s="371"/>
      <c r="U197" s="371"/>
      <c r="V197" s="371"/>
      <c r="W197" s="371"/>
      <c r="X197" s="371"/>
    </row>
    <row r="198" spans="1:24" s="361" customFormat="1" ht="18" customHeight="1">
      <c r="A198" s="367" t="s">
        <v>109</v>
      </c>
      <c r="B198" s="367"/>
      <c r="C198" s="367"/>
      <c r="D198" s="367"/>
      <c r="E198" s="367"/>
      <c r="F198" s="367"/>
      <c r="G198" s="367"/>
      <c r="H198" s="554"/>
      <c r="I198" s="554"/>
      <c r="J198" s="554"/>
      <c r="K198" s="367" t="s">
        <v>424</v>
      </c>
      <c r="L198" s="367"/>
      <c r="M198" s="367"/>
      <c r="N198" s="367"/>
      <c r="O198" s="367"/>
      <c r="P198" s="367"/>
      <c r="Q198" s="367"/>
      <c r="R198" s="367"/>
      <c r="S198" s="367"/>
      <c r="T198" s="367"/>
      <c r="U198" s="367"/>
      <c r="V198" s="367"/>
      <c r="W198" s="367"/>
      <c r="X198" s="371"/>
    </row>
    <row r="199" spans="1:24" s="361" customFormat="1" ht="13.9" customHeight="1">
      <c r="A199" s="368"/>
      <c r="B199" s="371"/>
      <c r="C199" s="371"/>
      <c r="D199" s="371"/>
      <c r="E199" s="371"/>
      <c r="F199" s="371"/>
      <c r="G199" s="371"/>
      <c r="H199" s="371"/>
      <c r="I199" s="371"/>
      <c r="J199" s="371"/>
      <c r="K199" s="371"/>
      <c r="L199" s="371"/>
      <c r="M199" s="371"/>
      <c r="N199" s="371"/>
      <c r="O199" s="371"/>
      <c r="P199" s="371"/>
      <c r="Q199" s="371"/>
      <c r="R199" s="371"/>
      <c r="S199" s="371"/>
      <c r="T199" s="371"/>
      <c r="U199" s="371"/>
      <c r="V199" s="371"/>
      <c r="W199" s="371"/>
      <c r="X199" s="371"/>
    </row>
    <row r="200" spans="1:24" s="361" customFormat="1" ht="18" customHeight="1">
      <c r="A200" s="368" t="s">
        <v>203</v>
      </c>
      <c r="B200" s="371"/>
      <c r="C200" s="371"/>
      <c r="D200" s="371"/>
      <c r="E200" s="371"/>
      <c r="F200" s="371"/>
      <c r="G200" s="371"/>
      <c r="H200" s="371"/>
      <c r="I200" s="371"/>
      <c r="J200" s="371"/>
      <c r="K200" s="371"/>
      <c r="L200" s="371"/>
      <c r="M200" s="371"/>
      <c r="N200" s="371"/>
      <c r="O200" s="371"/>
      <c r="P200" s="371"/>
      <c r="Q200" s="371"/>
      <c r="R200" s="371"/>
      <c r="S200" s="371"/>
      <c r="T200" s="371"/>
      <c r="U200" s="371"/>
      <c r="V200" s="371"/>
      <c r="W200" s="371"/>
      <c r="X200" s="371"/>
    </row>
    <row r="201" spans="1:24" s="361" customFormat="1" ht="10.15" customHeight="1">
      <c r="A201" s="368"/>
      <c r="B201" s="371"/>
      <c r="C201" s="371"/>
      <c r="D201" s="371"/>
      <c r="E201" s="371"/>
      <c r="F201" s="371"/>
      <c r="G201" s="371"/>
      <c r="H201" s="371"/>
      <c r="I201" s="371"/>
      <c r="J201" s="371"/>
      <c r="K201" s="371"/>
      <c r="L201" s="371"/>
      <c r="M201" s="371"/>
      <c r="N201" s="371"/>
      <c r="O201" s="371"/>
      <c r="P201" s="371"/>
      <c r="Q201" s="371"/>
      <c r="R201" s="371"/>
      <c r="S201" s="371"/>
      <c r="T201" s="371"/>
      <c r="U201" s="371"/>
      <c r="V201" s="371"/>
      <c r="W201" s="371"/>
      <c r="X201" s="371"/>
    </row>
    <row r="202" spans="1:24" s="361" customFormat="1" ht="18" customHeight="1">
      <c r="A202" s="395"/>
      <c r="B202" s="395"/>
      <c r="C202" s="467" t="s">
        <v>151</v>
      </c>
      <c r="D202" s="467"/>
      <c r="E202" s="467"/>
      <c r="F202" s="467"/>
      <c r="G202" s="467"/>
      <c r="H202" s="467"/>
      <c r="I202" s="467"/>
      <c r="J202" s="426" t="s">
        <v>204</v>
      </c>
      <c r="K202" s="426"/>
      <c r="L202" s="426"/>
      <c r="M202" s="426"/>
      <c r="N202" s="426"/>
      <c r="O202" s="426"/>
      <c r="P202" s="426"/>
      <c r="Q202" s="426"/>
      <c r="R202" s="492" t="s">
        <v>205</v>
      </c>
      <c r="S202" s="459"/>
      <c r="T202" s="459"/>
      <c r="U202" s="459"/>
      <c r="V202" s="459"/>
      <c r="W202" s="459"/>
      <c r="X202" s="531"/>
    </row>
    <row r="203" spans="1:24" s="361" customFormat="1" ht="20.25" customHeight="1">
      <c r="A203" s="400" t="s">
        <v>206</v>
      </c>
      <c r="B203" s="400"/>
      <c r="C203" s="475" t="s">
        <v>209</v>
      </c>
      <c r="D203" s="503"/>
      <c r="E203" s="503"/>
      <c r="F203" s="503"/>
      <c r="G203" s="503"/>
      <c r="H203" s="503"/>
      <c r="I203" s="565"/>
      <c r="J203" s="584"/>
      <c r="K203" s="604"/>
      <c r="L203" s="604"/>
      <c r="M203" s="604"/>
      <c r="N203" s="604"/>
      <c r="O203" s="604"/>
      <c r="P203" s="675"/>
      <c r="Q203" s="587"/>
      <c r="R203" s="691"/>
      <c r="S203" s="716"/>
      <c r="T203" s="716"/>
      <c r="U203" s="716"/>
      <c r="V203" s="716"/>
      <c r="W203" s="716"/>
      <c r="X203" s="768"/>
    </row>
    <row r="204" spans="1:24" s="361" customFormat="1" ht="20.25" customHeight="1">
      <c r="A204" s="400"/>
      <c r="B204" s="400"/>
      <c r="C204" s="476"/>
      <c r="D204" s="504"/>
      <c r="E204" s="504"/>
      <c r="F204" s="504"/>
      <c r="G204" s="504"/>
      <c r="H204" s="504"/>
      <c r="I204" s="566"/>
      <c r="J204" s="585"/>
      <c r="K204" s="605"/>
      <c r="L204" s="605"/>
      <c r="M204" s="605"/>
      <c r="N204" s="605"/>
      <c r="O204" s="605"/>
      <c r="P204" s="676"/>
      <c r="Q204" s="587"/>
      <c r="R204" s="692"/>
      <c r="S204" s="717"/>
      <c r="T204" s="717"/>
      <c r="U204" s="717"/>
      <c r="V204" s="717"/>
      <c r="W204" s="717"/>
      <c r="X204" s="769"/>
    </row>
    <row r="205" spans="1:24" s="361" customFormat="1" ht="20.25" customHeight="1">
      <c r="A205" s="400"/>
      <c r="B205" s="400"/>
      <c r="C205" s="475" t="s">
        <v>125</v>
      </c>
      <c r="D205" s="503"/>
      <c r="E205" s="503"/>
      <c r="F205" s="503"/>
      <c r="G205" s="503"/>
      <c r="H205" s="503"/>
      <c r="I205" s="565"/>
      <c r="J205" s="584"/>
      <c r="K205" s="604"/>
      <c r="L205" s="604"/>
      <c r="M205" s="604"/>
      <c r="N205" s="604"/>
      <c r="O205" s="604"/>
      <c r="P205" s="675"/>
      <c r="Q205" s="587"/>
      <c r="R205" s="691"/>
      <c r="S205" s="716"/>
      <c r="T205" s="716"/>
      <c r="U205" s="716"/>
      <c r="V205" s="716"/>
      <c r="W205" s="716"/>
      <c r="X205" s="768"/>
    </row>
    <row r="206" spans="1:24" s="361" customFormat="1" ht="20.25" customHeight="1">
      <c r="A206" s="400"/>
      <c r="B206" s="400"/>
      <c r="C206" s="477"/>
      <c r="D206" s="505"/>
      <c r="E206" s="505"/>
      <c r="F206" s="505"/>
      <c r="G206" s="505"/>
      <c r="H206" s="505"/>
      <c r="I206" s="567"/>
      <c r="J206" s="586"/>
      <c r="K206" s="606"/>
      <c r="L206" s="606"/>
      <c r="M206" s="606"/>
      <c r="N206" s="606"/>
      <c r="O206" s="606"/>
      <c r="P206" s="677"/>
      <c r="Q206" s="587"/>
      <c r="R206" s="693"/>
      <c r="S206" s="718"/>
      <c r="T206" s="718"/>
      <c r="U206" s="718"/>
      <c r="V206" s="718"/>
      <c r="W206" s="718"/>
      <c r="X206" s="770"/>
    </row>
    <row r="207" spans="1:24" s="361" customFormat="1" ht="20.25" customHeight="1">
      <c r="A207" s="400"/>
      <c r="B207" s="400"/>
      <c r="C207" s="477"/>
      <c r="D207" s="505"/>
      <c r="E207" s="505"/>
      <c r="F207" s="505"/>
      <c r="G207" s="505"/>
      <c r="H207" s="505"/>
      <c r="I207" s="567"/>
      <c r="J207" s="586"/>
      <c r="K207" s="606"/>
      <c r="L207" s="606"/>
      <c r="M207" s="606"/>
      <c r="N207" s="606"/>
      <c r="O207" s="606"/>
      <c r="P207" s="677"/>
      <c r="Q207" s="587"/>
      <c r="R207" s="693"/>
      <c r="S207" s="718"/>
      <c r="T207" s="718"/>
      <c r="U207" s="718"/>
      <c r="V207" s="718"/>
      <c r="W207" s="718"/>
      <c r="X207" s="770"/>
    </row>
    <row r="208" spans="1:24" s="361" customFormat="1" ht="20.25" customHeight="1">
      <c r="A208" s="400"/>
      <c r="B208" s="400"/>
      <c r="C208" s="476"/>
      <c r="D208" s="504"/>
      <c r="E208" s="504"/>
      <c r="F208" s="504"/>
      <c r="G208" s="504"/>
      <c r="H208" s="504"/>
      <c r="I208" s="566"/>
      <c r="J208" s="585"/>
      <c r="K208" s="605"/>
      <c r="L208" s="605"/>
      <c r="M208" s="605"/>
      <c r="N208" s="605"/>
      <c r="O208" s="605"/>
      <c r="P208" s="676"/>
      <c r="Q208" s="587"/>
      <c r="R208" s="692"/>
      <c r="S208" s="717"/>
      <c r="T208" s="717"/>
      <c r="U208" s="717"/>
      <c r="V208" s="717"/>
      <c r="W208" s="717"/>
      <c r="X208" s="769"/>
    </row>
    <row r="209" spans="1:24" s="361" customFormat="1" ht="20.25" customHeight="1">
      <c r="A209" s="400"/>
      <c r="B209" s="400"/>
      <c r="C209" s="475" t="s">
        <v>210</v>
      </c>
      <c r="D209" s="503"/>
      <c r="E209" s="503"/>
      <c r="F209" s="503"/>
      <c r="G209" s="503"/>
      <c r="H209" s="503"/>
      <c r="I209" s="565"/>
      <c r="J209" s="584"/>
      <c r="K209" s="604"/>
      <c r="L209" s="604"/>
      <c r="M209" s="604"/>
      <c r="N209" s="604"/>
      <c r="O209" s="604"/>
      <c r="P209" s="675"/>
      <c r="Q209" s="587"/>
      <c r="R209" s="691"/>
      <c r="S209" s="716"/>
      <c r="T209" s="716"/>
      <c r="U209" s="716"/>
      <c r="V209" s="716"/>
      <c r="W209" s="716"/>
      <c r="X209" s="768"/>
    </row>
    <row r="210" spans="1:24" s="361" customFormat="1" ht="20.25" customHeight="1">
      <c r="A210" s="400"/>
      <c r="B210" s="400"/>
      <c r="C210" s="477"/>
      <c r="D210" s="505"/>
      <c r="E210" s="505"/>
      <c r="F210" s="505"/>
      <c r="G210" s="505"/>
      <c r="H210" s="505"/>
      <c r="I210" s="567"/>
      <c r="J210" s="586"/>
      <c r="K210" s="606"/>
      <c r="L210" s="606"/>
      <c r="M210" s="606"/>
      <c r="N210" s="606"/>
      <c r="O210" s="606"/>
      <c r="P210" s="677"/>
      <c r="Q210" s="587"/>
      <c r="R210" s="693"/>
      <c r="S210" s="718"/>
      <c r="T210" s="718"/>
      <c r="U210" s="718"/>
      <c r="V210" s="718"/>
      <c r="W210" s="718"/>
      <c r="X210" s="770"/>
    </row>
    <row r="211" spans="1:24" s="361" customFormat="1" ht="20.25" customHeight="1">
      <c r="A211" s="400"/>
      <c r="B211" s="400"/>
      <c r="C211" s="477"/>
      <c r="D211" s="505"/>
      <c r="E211" s="505"/>
      <c r="F211" s="505"/>
      <c r="G211" s="505"/>
      <c r="H211" s="505"/>
      <c r="I211" s="567"/>
      <c r="J211" s="586"/>
      <c r="K211" s="606"/>
      <c r="L211" s="606"/>
      <c r="M211" s="606"/>
      <c r="N211" s="606"/>
      <c r="O211" s="606"/>
      <c r="P211" s="677"/>
      <c r="Q211" s="587"/>
      <c r="R211" s="693"/>
      <c r="S211" s="718"/>
      <c r="T211" s="718"/>
      <c r="U211" s="718"/>
      <c r="V211" s="718"/>
      <c r="W211" s="718"/>
      <c r="X211" s="770"/>
    </row>
    <row r="212" spans="1:24" s="361" customFormat="1" ht="20.25" customHeight="1">
      <c r="A212" s="400"/>
      <c r="B212" s="400"/>
      <c r="C212" s="476"/>
      <c r="D212" s="504"/>
      <c r="E212" s="504"/>
      <c r="F212" s="504"/>
      <c r="G212" s="504"/>
      <c r="H212" s="504"/>
      <c r="I212" s="566"/>
      <c r="J212" s="585"/>
      <c r="K212" s="605"/>
      <c r="L212" s="605"/>
      <c r="M212" s="605"/>
      <c r="N212" s="605"/>
      <c r="O212" s="605"/>
      <c r="P212" s="676"/>
      <c r="Q212" s="587"/>
      <c r="R212" s="692"/>
      <c r="S212" s="717"/>
      <c r="T212" s="717"/>
      <c r="U212" s="717"/>
      <c r="V212" s="717"/>
      <c r="W212" s="717"/>
      <c r="X212" s="769"/>
    </row>
    <row r="213" spans="1:24" s="361" customFormat="1" ht="20.25" customHeight="1">
      <c r="A213" s="400"/>
      <c r="B213" s="400"/>
      <c r="C213" s="475" t="s">
        <v>211</v>
      </c>
      <c r="D213" s="503"/>
      <c r="E213" s="503"/>
      <c r="F213" s="503"/>
      <c r="G213" s="503"/>
      <c r="H213" s="503"/>
      <c r="I213" s="565"/>
      <c r="J213" s="584"/>
      <c r="K213" s="604"/>
      <c r="L213" s="604"/>
      <c r="M213" s="604"/>
      <c r="N213" s="604"/>
      <c r="O213" s="604"/>
      <c r="P213" s="675"/>
      <c r="Q213" s="587"/>
      <c r="R213" s="691"/>
      <c r="S213" s="716"/>
      <c r="T213" s="716"/>
      <c r="U213" s="716"/>
      <c r="V213" s="716"/>
      <c r="W213" s="716"/>
      <c r="X213" s="768"/>
    </row>
    <row r="214" spans="1:24" s="361" customFormat="1" ht="20.25" customHeight="1">
      <c r="A214" s="400"/>
      <c r="B214" s="400"/>
      <c r="C214" s="477"/>
      <c r="D214" s="505"/>
      <c r="E214" s="505"/>
      <c r="F214" s="505"/>
      <c r="G214" s="505"/>
      <c r="H214" s="505"/>
      <c r="I214" s="567"/>
      <c r="J214" s="586"/>
      <c r="K214" s="606"/>
      <c r="L214" s="606"/>
      <c r="M214" s="606"/>
      <c r="N214" s="606"/>
      <c r="O214" s="606"/>
      <c r="P214" s="677"/>
      <c r="Q214" s="587"/>
      <c r="R214" s="693"/>
      <c r="S214" s="718"/>
      <c r="T214" s="718"/>
      <c r="U214" s="718"/>
      <c r="V214" s="718"/>
      <c r="W214" s="718"/>
      <c r="X214" s="770"/>
    </row>
    <row r="215" spans="1:24" s="361" customFormat="1" ht="20.25" customHeight="1">
      <c r="A215" s="400"/>
      <c r="B215" s="400"/>
      <c r="C215" s="477"/>
      <c r="D215" s="505"/>
      <c r="E215" s="505"/>
      <c r="F215" s="505"/>
      <c r="G215" s="505"/>
      <c r="H215" s="505"/>
      <c r="I215" s="567"/>
      <c r="J215" s="586"/>
      <c r="K215" s="606"/>
      <c r="L215" s="606"/>
      <c r="M215" s="606"/>
      <c r="N215" s="606"/>
      <c r="O215" s="606"/>
      <c r="P215" s="677"/>
      <c r="Q215" s="587"/>
      <c r="R215" s="693"/>
      <c r="S215" s="718"/>
      <c r="T215" s="718"/>
      <c r="U215" s="718"/>
      <c r="V215" s="718"/>
      <c r="W215" s="718"/>
      <c r="X215" s="770"/>
    </row>
    <row r="216" spans="1:24" s="361" customFormat="1" ht="20.25" customHeight="1">
      <c r="A216" s="400"/>
      <c r="B216" s="400"/>
      <c r="C216" s="476"/>
      <c r="D216" s="504"/>
      <c r="E216" s="504"/>
      <c r="F216" s="504"/>
      <c r="G216" s="504"/>
      <c r="H216" s="504"/>
      <c r="I216" s="566"/>
      <c r="J216" s="585"/>
      <c r="K216" s="605"/>
      <c r="L216" s="605"/>
      <c r="M216" s="605"/>
      <c r="N216" s="605"/>
      <c r="O216" s="605"/>
      <c r="P216" s="676"/>
      <c r="Q216" s="587"/>
      <c r="R216" s="692"/>
      <c r="S216" s="717"/>
      <c r="T216" s="717"/>
      <c r="U216" s="717"/>
      <c r="V216" s="717"/>
      <c r="W216" s="717"/>
      <c r="X216" s="769"/>
    </row>
    <row r="217" spans="1:24" s="361" customFormat="1" ht="20.25" customHeight="1">
      <c r="A217" s="400"/>
      <c r="B217" s="400"/>
      <c r="C217" s="478" t="s">
        <v>119</v>
      </c>
      <c r="D217" s="478"/>
      <c r="E217" s="478"/>
      <c r="F217" s="478"/>
      <c r="G217" s="478"/>
      <c r="H217" s="478"/>
      <c r="I217" s="568"/>
      <c r="J217" s="587"/>
      <c r="K217" s="587"/>
      <c r="L217" s="587"/>
      <c r="M217" s="587"/>
      <c r="N217" s="587"/>
      <c r="O217" s="587"/>
      <c r="P217" s="587"/>
      <c r="Q217" s="587"/>
      <c r="R217" s="694"/>
      <c r="S217" s="719"/>
      <c r="T217" s="719"/>
      <c r="U217" s="719"/>
      <c r="V217" s="719"/>
      <c r="W217" s="719"/>
      <c r="X217" s="771"/>
    </row>
    <row r="218" spans="1:24" s="361" customFormat="1" ht="18.600000000000001" customHeight="1">
      <c r="A218" s="401"/>
      <c r="B218" s="440"/>
      <c r="C218" s="440"/>
      <c r="D218" s="440"/>
      <c r="E218" s="440"/>
      <c r="F218" s="440"/>
      <c r="G218" s="440"/>
      <c r="H218" s="440"/>
      <c r="I218" s="440"/>
      <c r="J218" s="440"/>
      <c r="K218" s="440"/>
      <c r="L218" s="440"/>
      <c r="M218" s="440"/>
      <c r="N218" s="440"/>
      <c r="O218" s="440"/>
      <c r="P218" s="440"/>
      <c r="Q218" s="440"/>
      <c r="R218" s="440"/>
      <c r="S218" s="440"/>
      <c r="T218" s="440"/>
      <c r="U218" s="440"/>
      <c r="V218" s="440"/>
      <c r="W218" s="440"/>
      <c r="X218" s="440"/>
    </row>
    <row r="219" spans="1:24" s="361" customFormat="1" ht="18" customHeight="1">
      <c r="A219" s="368" t="s">
        <v>212</v>
      </c>
      <c r="B219" s="371"/>
      <c r="C219" s="371"/>
      <c r="D219" s="371"/>
      <c r="E219" s="371"/>
      <c r="F219" s="371"/>
      <c r="G219" s="371"/>
      <c r="H219" s="371"/>
      <c r="I219" s="371"/>
      <c r="J219" s="371"/>
      <c r="K219" s="371"/>
      <c r="L219" s="371"/>
      <c r="M219" s="371"/>
      <c r="N219" s="371"/>
      <c r="O219" s="371"/>
      <c r="P219" s="371"/>
      <c r="Q219" s="371"/>
      <c r="R219" s="371"/>
      <c r="S219" s="371"/>
      <c r="T219" s="371"/>
      <c r="U219" s="371"/>
      <c r="V219" s="371"/>
      <c r="W219" s="371"/>
      <c r="X219" s="371"/>
    </row>
    <row r="220" spans="1:24" s="361" customFormat="1" ht="18" customHeight="1">
      <c r="A220" s="368" t="s">
        <v>154</v>
      </c>
      <c r="B220" s="371"/>
      <c r="C220" s="371"/>
      <c r="D220" s="371"/>
      <c r="E220" s="371"/>
      <c r="F220" s="371"/>
      <c r="G220" s="371"/>
      <c r="H220" s="371"/>
      <c r="I220" s="371"/>
      <c r="J220" s="371"/>
      <c r="K220" s="371"/>
      <c r="L220" s="371"/>
      <c r="M220" s="371"/>
      <c r="N220" s="371"/>
      <c r="O220" s="371"/>
      <c r="P220" s="371"/>
      <c r="Q220" s="371"/>
      <c r="R220" s="371"/>
      <c r="S220" s="371"/>
      <c r="T220" s="371"/>
      <c r="U220" s="371"/>
      <c r="V220" s="371"/>
      <c r="W220" s="371"/>
      <c r="X220" s="371"/>
    </row>
    <row r="221" spans="1:24" s="361" customFormat="1" ht="18" customHeight="1">
      <c r="A221" s="368" t="s">
        <v>214</v>
      </c>
      <c r="B221" s="371" t="s">
        <v>182</v>
      </c>
      <c r="C221" s="371"/>
      <c r="D221" s="371"/>
      <c r="E221" s="371"/>
      <c r="F221" s="371"/>
      <c r="G221" s="371"/>
      <c r="H221" s="371"/>
      <c r="I221" s="371"/>
      <c r="J221" s="371"/>
      <c r="K221" s="371"/>
      <c r="L221" s="371"/>
      <c r="M221" s="371"/>
      <c r="N221" s="371"/>
      <c r="O221" s="371"/>
      <c r="P221" s="371"/>
      <c r="Q221" s="371"/>
      <c r="R221" s="371"/>
      <c r="S221" s="371"/>
      <c r="T221" s="371"/>
      <c r="U221" s="371"/>
      <c r="V221" s="371"/>
      <c r="W221" s="371"/>
      <c r="X221" s="371"/>
    </row>
    <row r="222" spans="1:24" s="361" customFormat="1" ht="18" customHeight="1">
      <c r="A222" s="368"/>
      <c r="B222" s="441"/>
      <c r="C222" s="441"/>
      <c r="D222" s="441"/>
      <c r="E222" s="524"/>
      <c r="F222" s="535"/>
      <c r="G222" s="535"/>
      <c r="H222" s="535"/>
      <c r="I222" s="535"/>
      <c r="J222" s="535"/>
      <c r="K222" s="535"/>
      <c r="L222" s="535"/>
      <c r="M222" s="535"/>
      <c r="N222" s="535"/>
      <c r="O222" s="535"/>
      <c r="P222" s="535"/>
      <c r="Q222" s="686"/>
      <c r="R222" s="535"/>
      <c r="S222" s="535"/>
      <c r="T222" s="535"/>
      <c r="U222" s="535"/>
      <c r="V222" s="535"/>
      <c r="W222" s="535"/>
      <c r="X222" s="535"/>
    </row>
    <row r="223" spans="1:24" s="361" customFormat="1" ht="36" customHeight="1">
      <c r="A223" s="368"/>
      <c r="B223" s="441" t="s">
        <v>216</v>
      </c>
      <c r="C223" s="441"/>
      <c r="D223" s="441"/>
      <c r="E223" s="524"/>
      <c r="F223" s="536"/>
      <c r="G223" s="536"/>
      <c r="H223" s="536"/>
      <c r="I223" s="536"/>
      <c r="J223" s="536"/>
      <c r="K223" s="536"/>
      <c r="L223" s="536"/>
      <c r="M223" s="536"/>
      <c r="N223" s="536"/>
      <c r="O223" s="536"/>
      <c r="P223" s="536"/>
      <c r="Q223" s="687"/>
      <c r="R223" s="695"/>
      <c r="S223" s="720"/>
      <c r="T223" s="720"/>
      <c r="U223" s="720"/>
      <c r="V223" s="720"/>
      <c r="W223" s="720"/>
      <c r="X223" s="720"/>
    </row>
    <row r="224" spans="1:24" s="361" customFormat="1" ht="36" customHeight="1">
      <c r="A224" s="368"/>
      <c r="B224" s="441" t="s">
        <v>18</v>
      </c>
      <c r="C224" s="441"/>
      <c r="D224" s="441"/>
      <c r="E224" s="524"/>
      <c r="F224" s="536"/>
      <c r="G224" s="536"/>
      <c r="H224" s="536"/>
      <c r="I224" s="536"/>
      <c r="J224" s="536"/>
      <c r="K224" s="536"/>
      <c r="L224" s="536"/>
      <c r="M224" s="536"/>
      <c r="N224" s="536"/>
      <c r="O224" s="536"/>
      <c r="P224" s="536"/>
      <c r="Q224" s="687"/>
      <c r="R224" s="695"/>
      <c r="S224" s="720"/>
      <c r="T224" s="720"/>
      <c r="U224" s="720"/>
      <c r="V224" s="720"/>
      <c r="W224" s="720"/>
      <c r="X224" s="720"/>
    </row>
    <row r="225" spans="1:24" s="361" customFormat="1" ht="18" customHeight="1">
      <c r="A225" s="368"/>
      <c r="B225" s="371"/>
      <c r="C225" s="371"/>
      <c r="D225" s="371"/>
      <c r="E225" s="371"/>
      <c r="F225" s="371"/>
      <c r="G225" s="371"/>
      <c r="H225" s="371"/>
      <c r="I225" s="371"/>
      <c r="J225" s="371"/>
      <c r="K225" s="371"/>
      <c r="L225" s="371"/>
      <c r="M225" s="371"/>
      <c r="N225" s="371"/>
      <c r="O225" s="371"/>
      <c r="P225" s="371"/>
      <c r="Q225" s="371"/>
      <c r="R225" s="371"/>
      <c r="S225" s="371"/>
      <c r="T225" s="371"/>
      <c r="U225" s="371"/>
      <c r="V225" s="371"/>
      <c r="W225" s="371"/>
      <c r="X225" s="371"/>
    </row>
    <row r="226" spans="1:24" s="361" customFormat="1" ht="18" customHeight="1">
      <c r="A226" s="368"/>
      <c r="B226" s="371" t="s">
        <v>218</v>
      </c>
      <c r="C226" s="371"/>
      <c r="D226" s="371"/>
      <c r="E226" s="371"/>
      <c r="F226" s="371"/>
      <c r="G226" s="371"/>
      <c r="H226" s="371"/>
      <c r="I226" s="371"/>
      <c r="J226" s="371"/>
      <c r="K226" s="371"/>
      <c r="L226" s="371"/>
      <c r="M226" s="371"/>
      <c r="N226" s="371"/>
      <c r="O226" s="371"/>
      <c r="P226" s="371"/>
      <c r="Q226" s="371"/>
      <c r="R226" s="371"/>
      <c r="S226" s="371"/>
      <c r="T226" s="371"/>
      <c r="U226" s="371"/>
      <c r="V226" s="371"/>
      <c r="W226" s="371"/>
      <c r="X226" s="371"/>
    </row>
    <row r="227" spans="1:24" s="361" customFormat="1" ht="18" customHeight="1">
      <c r="A227" s="368"/>
      <c r="B227" s="442" t="s">
        <v>399</v>
      </c>
      <c r="C227" s="442"/>
      <c r="D227" s="442"/>
      <c r="E227" s="442"/>
      <c r="F227" s="537"/>
      <c r="G227" s="537"/>
      <c r="H227" s="537"/>
      <c r="I227" s="537"/>
      <c r="J227" s="442" t="s">
        <v>143</v>
      </c>
      <c r="K227" s="442"/>
      <c r="L227" s="442"/>
      <c r="M227" s="442"/>
      <c r="N227" s="654"/>
      <c r="O227" s="654"/>
      <c r="P227" s="654"/>
      <c r="Q227" s="654"/>
      <c r="R227" s="654"/>
      <c r="S227" s="654"/>
      <c r="T227" s="654"/>
      <c r="U227" s="654"/>
      <c r="V227" s="371"/>
      <c r="W227" s="371"/>
      <c r="X227" s="371"/>
    </row>
    <row r="228" spans="1:24" s="361" customFormat="1" ht="18" customHeight="1">
      <c r="A228" s="368"/>
      <c r="B228" s="442" t="s">
        <v>396</v>
      </c>
      <c r="C228" s="442"/>
      <c r="D228" s="442"/>
      <c r="E228" s="442"/>
      <c r="F228" s="442"/>
      <c r="G228" s="442"/>
      <c r="H228" s="442"/>
      <c r="I228" s="442"/>
      <c r="J228" s="569"/>
      <c r="K228" s="442" t="s">
        <v>258</v>
      </c>
      <c r="L228" s="442"/>
      <c r="M228" s="442"/>
      <c r="N228" s="442"/>
      <c r="O228" s="442"/>
      <c r="P228" s="442"/>
      <c r="Q228" s="654"/>
      <c r="R228" s="654"/>
      <c r="S228" s="654"/>
      <c r="T228" s="654"/>
      <c r="U228" s="654"/>
      <c r="V228" s="371"/>
      <c r="W228" s="371"/>
      <c r="X228" s="371"/>
    </row>
    <row r="229" spans="1:24" s="361" customFormat="1" ht="18" customHeight="1">
      <c r="A229" s="368"/>
      <c r="B229" s="442" t="s">
        <v>300</v>
      </c>
      <c r="C229" s="442"/>
      <c r="D229" s="442"/>
      <c r="E229" s="442"/>
      <c r="F229" s="538"/>
      <c r="G229" s="538"/>
      <c r="H229" s="538"/>
      <c r="I229" s="538"/>
      <c r="J229" s="538"/>
      <c r="K229" s="538"/>
      <c r="L229" s="538"/>
      <c r="M229" s="538"/>
      <c r="N229" s="538"/>
      <c r="O229" s="538"/>
      <c r="P229" s="538"/>
      <c r="Q229" s="538"/>
      <c r="R229" s="538"/>
      <c r="S229" s="538"/>
      <c r="T229" s="538"/>
      <c r="U229" s="538"/>
      <c r="V229" s="538"/>
      <c r="W229" s="538"/>
      <c r="X229" s="538"/>
    </row>
    <row r="230" spans="1:24" ht="18" customHeight="1">
      <c r="A230" s="368"/>
      <c r="B230" s="371"/>
      <c r="C230" s="371"/>
      <c r="D230" s="371"/>
      <c r="E230" s="371"/>
      <c r="F230" s="371" t="s">
        <v>174</v>
      </c>
      <c r="G230" s="371"/>
      <c r="H230" s="371"/>
      <c r="I230" s="371"/>
      <c r="J230" s="371"/>
      <c r="K230" s="371"/>
      <c r="L230" s="371"/>
      <c r="M230" s="371"/>
      <c r="N230" s="371"/>
      <c r="O230" s="371"/>
      <c r="P230" s="371"/>
      <c r="Q230" s="371"/>
      <c r="R230" s="371"/>
      <c r="S230" s="371"/>
      <c r="T230" s="371"/>
      <c r="U230" s="371"/>
      <c r="V230" s="371"/>
      <c r="W230" s="371"/>
      <c r="X230" s="371"/>
    </row>
    <row r="231" spans="1:24" ht="18" customHeight="1">
      <c r="A231" s="368" t="s">
        <v>219</v>
      </c>
      <c r="B231" s="371"/>
      <c r="C231" s="371"/>
      <c r="D231" s="371"/>
      <c r="E231" s="371"/>
      <c r="F231" s="371"/>
      <c r="G231" s="371"/>
      <c r="H231" s="371"/>
      <c r="I231" s="371"/>
      <c r="J231" s="371"/>
      <c r="K231" s="371"/>
      <c r="L231" s="371"/>
      <c r="M231" s="371"/>
      <c r="N231" s="371"/>
      <c r="O231" s="371"/>
      <c r="P231" s="371"/>
      <c r="Q231" s="371"/>
      <c r="R231" s="371"/>
      <c r="S231" s="371"/>
      <c r="T231" s="371"/>
      <c r="U231" s="371"/>
      <c r="V231" s="371"/>
      <c r="W231" s="371"/>
      <c r="X231" s="371"/>
    </row>
    <row r="232" spans="1:24" s="361" customFormat="1" ht="18" customHeight="1">
      <c r="A232" s="368"/>
      <c r="B232" s="442" t="s">
        <v>377</v>
      </c>
      <c r="C232" s="442"/>
      <c r="D232" s="442"/>
      <c r="E232" s="442"/>
      <c r="F232" s="537"/>
      <c r="G232" s="537"/>
      <c r="H232" s="537"/>
      <c r="I232" s="537"/>
      <c r="J232" s="442" t="s">
        <v>29</v>
      </c>
      <c r="K232" s="442"/>
      <c r="L232" s="442"/>
      <c r="M232" s="442"/>
      <c r="N232" s="654"/>
      <c r="O232" s="654"/>
      <c r="P232" s="654"/>
      <c r="Q232" s="654"/>
      <c r="R232" s="654"/>
      <c r="S232" s="654"/>
      <c r="T232" s="654"/>
      <c r="U232" s="654"/>
      <c r="V232" s="371"/>
      <c r="W232" s="371"/>
      <c r="X232" s="371"/>
    </row>
    <row r="233" spans="1:24" s="361" customFormat="1" ht="18" customHeight="1">
      <c r="A233" s="368"/>
      <c r="B233" s="442" t="s">
        <v>400</v>
      </c>
      <c r="C233" s="442"/>
      <c r="D233" s="442"/>
      <c r="E233" s="442"/>
      <c r="F233" s="442"/>
      <c r="G233" s="442"/>
      <c r="H233" s="442"/>
      <c r="I233" s="569"/>
      <c r="J233" s="442" t="s">
        <v>258</v>
      </c>
      <c r="K233" s="442"/>
      <c r="L233" s="442"/>
      <c r="M233" s="442"/>
      <c r="N233" s="442"/>
      <c r="O233" s="442"/>
      <c r="P233" s="442"/>
      <c r="Q233" s="654"/>
      <c r="R233" s="654"/>
      <c r="S233" s="654"/>
      <c r="T233" s="654"/>
      <c r="U233" s="654"/>
      <c r="V233" s="371"/>
      <c r="W233" s="371"/>
      <c r="X233" s="371"/>
    </row>
    <row r="234" spans="1:24" s="361" customFormat="1" ht="18" customHeight="1">
      <c r="A234" s="368"/>
      <c r="B234" s="442" t="s">
        <v>300</v>
      </c>
      <c r="C234" s="442"/>
      <c r="D234" s="442"/>
      <c r="E234" s="442"/>
      <c r="F234" s="538"/>
      <c r="G234" s="538"/>
      <c r="H234" s="538"/>
      <c r="I234" s="538"/>
      <c r="J234" s="538"/>
      <c r="K234" s="538"/>
      <c r="L234" s="538"/>
      <c r="M234" s="538"/>
      <c r="N234" s="538"/>
      <c r="O234" s="538"/>
      <c r="P234" s="538"/>
      <c r="Q234" s="538"/>
      <c r="R234" s="538"/>
      <c r="S234" s="538"/>
      <c r="T234" s="538"/>
      <c r="U234" s="538"/>
      <c r="V234" s="538"/>
      <c r="W234" s="538"/>
      <c r="X234" s="538"/>
    </row>
    <row r="235" spans="1:24" ht="18" customHeight="1">
      <c r="A235" s="368"/>
      <c r="B235" s="371"/>
      <c r="C235" s="371"/>
      <c r="D235" s="371"/>
      <c r="E235" s="371"/>
      <c r="F235" s="371" t="s">
        <v>174</v>
      </c>
      <c r="G235" s="371"/>
      <c r="H235" s="371"/>
      <c r="I235" s="371"/>
      <c r="J235" s="371"/>
      <c r="K235" s="371"/>
      <c r="L235" s="371"/>
      <c r="M235" s="371"/>
      <c r="N235" s="371"/>
      <c r="O235" s="371"/>
      <c r="P235" s="371"/>
      <c r="Q235" s="371"/>
      <c r="R235" s="371"/>
      <c r="S235" s="371"/>
      <c r="T235" s="371"/>
      <c r="U235" s="371"/>
      <c r="V235" s="371"/>
      <c r="W235" s="371"/>
      <c r="X235" s="371"/>
    </row>
    <row r="236" spans="1:24" ht="18" customHeight="1">
      <c r="A236" s="368" t="s">
        <v>220</v>
      </c>
      <c r="B236" s="371"/>
      <c r="C236" s="371"/>
      <c r="D236" s="371"/>
      <c r="E236" s="371"/>
      <c r="F236" s="371"/>
      <c r="G236" s="371"/>
      <c r="H236" s="371"/>
      <c r="I236" s="371"/>
      <c r="J236" s="371"/>
      <c r="K236" s="371"/>
      <c r="L236" s="371"/>
      <c r="M236" s="371"/>
      <c r="N236" s="371"/>
      <c r="O236" s="371"/>
      <c r="P236" s="371"/>
      <c r="Q236" s="371"/>
      <c r="R236" s="371"/>
      <c r="S236" s="371"/>
      <c r="T236" s="371"/>
      <c r="U236" s="371"/>
      <c r="V236" s="371"/>
      <c r="W236" s="371"/>
      <c r="X236" s="371"/>
    </row>
    <row r="237" spans="1:24" ht="18" customHeight="1">
      <c r="A237" s="402" t="s">
        <v>222</v>
      </c>
      <c r="B237" s="395"/>
      <c r="C237" s="395"/>
      <c r="D237" s="395"/>
      <c r="E237" s="395"/>
      <c r="F237" s="395"/>
      <c r="G237" s="395"/>
      <c r="H237" s="395"/>
      <c r="I237" s="395"/>
      <c r="J237" s="395"/>
      <c r="K237" s="395"/>
      <c r="L237" s="397"/>
      <c r="M237" s="638" t="s">
        <v>205</v>
      </c>
      <c r="N237" s="638"/>
      <c r="O237" s="638"/>
      <c r="P237" s="638"/>
      <c r="Q237" s="638"/>
      <c r="R237" s="638"/>
      <c r="S237" s="638"/>
      <c r="T237" s="638"/>
      <c r="U237" s="638"/>
      <c r="V237" s="638"/>
      <c r="W237" s="638"/>
      <c r="X237" s="638"/>
    </row>
    <row r="238" spans="1:24" ht="18" customHeight="1">
      <c r="A238" s="395"/>
      <c r="B238" s="395"/>
      <c r="C238" s="395"/>
      <c r="D238" s="395"/>
      <c r="E238" s="395"/>
      <c r="F238" s="395"/>
      <c r="G238" s="395"/>
      <c r="H238" s="395"/>
      <c r="I238" s="395"/>
      <c r="J238" s="395"/>
      <c r="K238" s="417"/>
      <c r="L238" s="417"/>
      <c r="M238" s="639" t="s">
        <v>289</v>
      </c>
      <c r="N238" s="655"/>
      <c r="O238" s="655"/>
      <c r="P238" s="655"/>
      <c r="Q238" s="655"/>
      <c r="R238" s="655"/>
      <c r="S238" s="655"/>
      <c r="T238" s="655"/>
      <c r="U238" s="745" t="str">
        <f>IFERROR($M$239/($I$62+$N$62+$S$62+$X$62+$T$70+$S$79+$S$87+$P$108+$P$117),"")</f>
        <v/>
      </c>
      <c r="V238" s="745"/>
      <c r="W238" s="745"/>
      <c r="X238" s="772" t="s">
        <v>286</v>
      </c>
    </row>
    <row r="239" spans="1:24" ht="36" customHeight="1">
      <c r="A239" s="395"/>
      <c r="B239" s="395"/>
      <c r="C239" s="395"/>
      <c r="D239" s="395"/>
      <c r="E239" s="395"/>
      <c r="F239" s="395"/>
      <c r="G239" s="395"/>
      <c r="H239" s="395"/>
      <c r="I239" s="395"/>
      <c r="J239" s="395"/>
      <c r="K239" s="417"/>
      <c r="L239" s="417"/>
      <c r="M239" s="640"/>
      <c r="N239" s="656"/>
      <c r="O239" s="656"/>
      <c r="P239" s="656"/>
      <c r="Q239" s="656"/>
      <c r="R239" s="656"/>
      <c r="S239" s="656"/>
      <c r="T239" s="656"/>
      <c r="U239" s="656"/>
      <c r="V239" s="656"/>
      <c r="W239" s="656"/>
      <c r="X239" s="773"/>
    </row>
    <row r="240" spans="1:24" ht="18" customHeight="1">
      <c r="A240" s="368"/>
      <c r="B240" s="371"/>
      <c r="C240" s="371"/>
      <c r="D240" s="371"/>
      <c r="E240" s="371"/>
      <c r="F240" s="371"/>
      <c r="G240" s="371"/>
      <c r="H240" s="371"/>
      <c r="I240" s="371"/>
      <c r="J240" s="371"/>
      <c r="K240" s="371"/>
      <c r="L240" s="371"/>
      <c r="M240" s="371"/>
      <c r="N240" s="371"/>
      <c r="O240" s="371"/>
      <c r="P240" s="371"/>
      <c r="Q240" s="371"/>
      <c r="R240" s="371"/>
      <c r="S240" s="371"/>
      <c r="T240" s="371"/>
      <c r="U240" s="371"/>
      <c r="V240" s="371"/>
      <c r="W240" s="371"/>
      <c r="X240" s="371"/>
    </row>
    <row r="241" spans="1:24" ht="18" customHeight="1">
      <c r="A241" s="368" t="s">
        <v>272</v>
      </c>
      <c r="B241" s="371"/>
      <c r="C241" s="371"/>
      <c r="D241" s="371"/>
      <c r="E241" s="371"/>
      <c r="F241" s="371"/>
      <c r="G241" s="371"/>
      <c r="H241" s="371"/>
      <c r="I241" s="371"/>
      <c r="J241" s="371"/>
      <c r="K241" s="371"/>
      <c r="L241" s="371"/>
      <c r="M241" s="371"/>
      <c r="N241" s="371"/>
      <c r="O241" s="371"/>
      <c r="P241" s="371"/>
      <c r="Q241" s="371"/>
      <c r="R241" s="371"/>
      <c r="S241" s="371"/>
      <c r="T241" s="371"/>
      <c r="U241" s="371"/>
      <c r="V241" s="371"/>
      <c r="W241" s="371"/>
      <c r="X241" s="371"/>
    </row>
    <row r="242" spans="1:24" ht="18" customHeight="1">
      <c r="A242" s="368"/>
      <c r="B242" s="371"/>
      <c r="C242" s="371"/>
      <c r="D242" s="371"/>
      <c r="E242" s="371"/>
      <c r="F242" s="371"/>
      <c r="G242" s="371"/>
      <c r="H242" s="371"/>
      <c r="I242" s="371"/>
      <c r="J242" s="371"/>
      <c r="K242" s="371"/>
      <c r="L242" s="371"/>
      <c r="M242" s="371"/>
      <c r="N242" s="371"/>
      <c r="O242" s="371"/>
      <c r="P242" s="371"/>
      <c r="Q242" s="371"/>
      <c r="R242" s="371"/>
      <c r="S242" s="371"/>
      <c r="T242" s="371"/>
      <c r="U242" s="371"/>
      <c r="V242" s="371"/>
      <c r="W242" s="371"/>
      <c r="X242" s="371"/>
    </row>
    <row r="243" spans="1:24" ht="18" customHeight="1">
      <c r="A243" s="368" t="s">
        <v>329</v>
      </c>
      <c r="B243" s="371"/>
      <c r="C243" s="371"/>
      <c r="D243" s="371"/>
      <c r="E243" s="371"/>
      <c r="F243" s="371"/>
      <c r="G243" s="371"/>
      <c r="H243" s="371"/>
      <c r="I243" s="371"/>
      <c r="J243" s="371"/>
      <c r="K243" s="371"/>
      <c r="L243" s="371"/>
      <c r="M243" s="371"/>
      <c r="N243" s="371"/>
      <c r="O243" s="371"/>
      <c r="P243" s="371"/>
      <c r="Q243" s="371"/>
      <c r="R243" s="371"/>
      <c r="S243" s="371"/>
      <c r="T243" s="371"/>
      <c r="U243" s="371"/>
      <c r="V243" s="371"/>
      <c r="W243" s="371"/>
      <c r="X243" s="371"/>
    </row>
    <row r="244" spans="1:24" ht="18" customHeight="1">
      <c r="A244" s="368"/>
      <c r="B244" s="371" t="s">
        <v>321</v>
      </c>
      <c r="C244" s="371"/>
      <c r="D244" s="371"/>
      <c r="E244" s="371"/>
      <c r="F244" s="371"/>
      <c r="G244" s="371"/>
      <c r="H244" s="371"/>
      <c r="I244" s="371"/>
      <c r="J244" s="371"/>
      <c r="K244" s="371"/>
      <c r="L244" s="371"/>
      <c r="M244" s="371"/>
      <c r="N244" s="371"/>
      <c r="O244" s="371"/>
      <c r="P244" s="371"/>
      <c r="Q244" s="371"/>
      <c r="R244" s="371"/>
      <c r="S244" s="371"/>
      <c r="T244" s="371"/>
      <c r="U244" s="371"/>
      <c r="V244" s="371"/>
      <c r="W244" s="371"/>
      <c r="X244" s="371"/>
    </row>
    <row r="245" spans="1:24" ht="18" customHeight="1">
      <c r="A245" s="395" t="s">
        <v>113</v>
      </c>
      <c r="B245" s="395"/>
      <c r="C245" s="395"/>
      <c r="D245" s="467" t="s">
        <v>331</v>
      </c>
      <c r="E245" s="467"/>
      <c r="F245" s="467"/>
      <c r="G245" s="467"/>
      <c r="H245" s="467"/>
      <c r="I245" s="467"/>
      <c r="J245" s="467"/>
      <c r="K245" s="467"/>
      <c r="L245" s="467"/>
      <c r="M245" s="467"/>
      <c r="N245" s="467"/>
      <c r="O245" s="467"/>
      <c r="P245" s="467"/>
      <c r="Q245" s="467"/>
      <c r="R245" s="467"/>
      <c r="S245" s="467"/>
      <c r="T245" s="467"/>
      <c r="U245" s="371"/>
      <c r="V245" s="371"/>
      <c r="W245" s="371"/>
      <c r="X245" s="371"/>
    </row>
    <row r="246" spans="1:24" ht="37.9" customHeight="1">
      <c r="A246" s="403" t="str">
        <f>'別紙２①'!$G$6</f>
        <v/>
      </c>
      <c r="B246" s="403"/>
      <c r="C246" s="403"/>
      <c r="D246" s="506" t="s">
        <v>53</v>
      </c>
      <c r="E246" s="506"/>
      <c r="F246" s="506"/>
      <c r="G246" s="506"/>
      <c r="H246" s="506"/>
      <c r="I246" s="506"/>
      <c r="J246" s="506"/>
      <c r="K246" s="506"/>
      <c r="L246" s="506"/>
      <c r="M246" s="506"/>
      <c r="N246" s="506"/>
      <c r="O246" s="506"/>
      <c r="P246" s="506"/>
      <c r="Q246" s="506"/>
      <c r="R246" s="506"/>
      <c r="S246" s="506"/>
      <c r="T246" s="506"/>
      <c r="U246" s="371"/>
      <c r="V246" s="371"/>
      <c r="W246" s="371"/>
      <c r="X246" s="371"/>
    </row>
    <row r="247" spans="1:24" ht="18" customHeight="1">
      <c r="A247" s="368"/>
      <c r="B247" s="371"/>
      <c r="C247" s="371"/>
      <c r="D247" s="371"/>
      <c r="E247" s="371"/>
      <c r="F247" s="371"/>
      <c r="G247" s="371"/>
      <c r="H247" s="371"/>
      <c r="I247" s="371"/>
      <c r="J247" s="371"/>
      <c r="K247" s="371"/>
      <c r="L247" s="371"/>
      <c r="M247" s="371"/>
      <c r="N247" s="371"/>
      <c r="O247" s="371"/>
      <c r="P247" s="371"/>
      <c r="Q247" s="371"/>
      <c r="R247" s="371"/>
      <c r="S247" s="371"/>
      <c r="T247" s="371"/>
      <c r="U247" s="371"/>
      <c r="V247" s="371"/>
      <c r="W247" s="371"/>
      <c r="X247" s="371"/>
    </row>
    <row r="248" spans="1:24" ht="18" customHeight="1">
      <c r="A248" s="368"/>
      <c r="B248" s="371"/>
      <c r="C248" s="371"/>
      <c r="D248" s="371"/>
      <c r="E248" s="371"/>
      <c r="F248" s="371"/>
      <c r="G248" s="371"/>
      <c r="H248" s="371"/>
      <c r="I248" s="371"/>
      <c r="J248" s="371"/>
      <c r="K248" s="371"/>
      <c r="L248" s="371"/>
      <c r="M248" s="371"/>
      <c r="N248" s="371"/>
      <c r="O248" s="371"/>
      <c r="P248" s="371"/>
      <c r="Q248" s="371"/>
      <c r="R248" s="371"/>
      <c r="S248" s="371"/>
      <c r="T248" s="371"/>
      <c r="U248" s="371"/>
      <c r="V248" s="371"/>
      <c r="W248" s="371"/>
      <c r="X248" s="371"/>
    </row>
    <row r="249" spans="1:24" ht="18" customHeight="1">
      <c r="A249" s="368" t="s">
        <v>224</v>
      </c>
      <c r="B249" s="371"/>
      <c r="C249" s="371"/>
      <c r="D249" s="371"/>
      <c r="E249" s="371"/>
      <c r="F249" s="371"/>
      <c r="G249" s="371"/>
      <c r="H249" s="371"/>
      <c r="I249" s="371"/>
      <c r="J249" s="371"/>
      <c r="K249" s="371"/>
      <c r="L249" s="371"/>
      <c r="M249" s="371"/>
      <c r="N249" s="371"/>
      <c r="O249" s="371"/>
      <c r="P249" s="371"/>
      <c r="Q249" s="371"/>
      <c r="R249" s="371"/>
      <c r="S249" s="371"/>
      <c r="T249" s="371"/>
      <c r="U249" s="371"/>
      <c r="V249" s="371"/>
      <c r="W249" s="371"/>
      <c r="X249" s="371"/>
    </row>
    <row r="250" spans="1:24" ht="8.4499999999999993" customHeight="1">
      <c r="A250" s="368"/>
      <c r="B250" s="371"/>
      <c r="C250" s="371"/>
      <c r="D250" s="371"/>
      <c r="E250" s="371"/>
      <c r="F250" s="371"/>
      <c r="G250" s="371"/>
      <c r="H250" s="371"/>
      <c r="I250" s="371"/>
      <c r="J250" s="371"/>
      <c r="K250" s="371"/>
      <c r="L250" s="371"/>
      <c r="M250" s="371"/>
      <c r="N250" s="371"/>
      <c r="O250" s="371"/>
      <c r="P250" s="371"/>
      <c r="Q250" s="371"/>
      <c r="R250" s="371"/>
      <c r="S250" s="371"/>
      <c r="T250" s="371"/>
      <c r="U250" s="371"/>
      <c r="V250" s="371"/>
      <c r="W250" s="371"/>
      <c r="X250" s="371"/>
    </row>
    <row r="251" spans="1:24" ht="18" customHeight="1">
      <c r="A251" s="368" t="s">
        <v>333</v>
      </c>
      <c r="B251" s="371"/>
      <c r="C251" s="371"/>
      <c r="D251" s="371"/>
      <c r="E251" s="371"/>
      <c r="F251" s="371"/>
      <c r="G251" s="371"/>
      <c r="H251" s="371"/>
      <c r="I251" s="371"/>
      <c r="J251" s="371"/>
      <c r="K251" s="371"/>
      <c r="L251" s="371"/>
      <c r="M251" s="371"/>
      <c r="N251" s="371"/>
      <c r="O251" s="371"/>
      <c r="P251" s="371"/>
      <c r="Q251" s="371"/>
      <c r="R251" s="371"/>
      <c r="S251" s="371"/>
      <c r="T251" s="371"/>
      <c r="U251" s="371"/>
      <c r="V251" s="371"/>
      <c r="W251" s="371"/>
      <c r="X251" s="371"/>
    </row>
    <row r="252" spans="1:24" ht="36" customHeight="1">
      <c r="A252" s="368"/>
      <c r="B252" s="430" t="s">
        <v>228</v>
      </c>
      <c r="C252" s="430"/>
      <c r="D252" s="430"/>
      <c r="E252" s="430"/>
      <c r="F252" s="430"/>
      <c r="G252" s="430"/>
      <c r="H252" s="430"/>
      <c r="I252" s="430"/>
      <c r="J252" s="430"/>
      <c r="K252" s="430"/>
      <c r="L252" s="430"/>
      <c r="M252" s="430"/>
      <c r="N252" s="430"/>
      <c r="O252" s="430"/>
      <c r="P252" s="430"/>
      <c r="Q252" s="430"/>
      <c r="R252" s="430"/>
      <c r="S252" s="430"/>
      <c r="T252" s="430"/>
      <c r="U252" s="430"/>
      <c r="V252" s="430"/>
      <c r="W252" s="430"/>
      <c r="X252" s="430"/>
    </row>
    <row r="253" spans="1:24" ht="18" customHeight="1">
      <c r="A253" s="404" t="s">
        <v>113</v>
      </c>
      <c r="B253" s="404"/>
      <c r="C253" s="479" t="s">
        <v>229</v>
      </c>
      <c r="D253" s="479"/>
      <c r="E253" s="479"/>
      <c r="F253" s="479"/>
      <c r="G253" s="479"/>
      <c r="H253" s="479"/>
      <c r="I253" s="479" t="s">
        <v>230</v>
      </c>
      <c r="J253" s="479"/>
      <c r="K253" s="479"/>
      <c r="L253" s="479"/>
      <c r="M253" s="479" t="s">
        <v>22</v>
      </c>
      <c r="N253" s="479"/>
      <c r="O253" s="479"/>
      <c r="P253" s="479"/>
      <c r="Q253" s="479"/>
      <c r="R253" s="479"/>
      <c r="S253" s="479" t="s">
        <v>39</v>
      </c>
      <c r="T253" s="479"/>
      <c r="U253" s="479"/>
      <c r="V253" s="479"/>
      <c r="W253" s="479"/>
      <c r="X253" s="479"/>
    </row>
    <row r="254" spans="1:24" ht="20.45" customHeight="1">
      <c r="A254" s="405" t="str">
        <f>IF(T70&gt;0,"〇","")</f>
        <v/>
      </c>
      <c r="B254" s="443"/>
      <c r="C254" s="480" t="s">
        <v>140</v>
      </c>
      <c r="D254" s="480"/>
      <c r="E254" s="480"/>
      <c r="F254" s="480"/>
      <c r="G254" s="480"/>
      <c r="H254" s="480"/>
      <c r="I254" s="570" t="s">
        <v>98</v>
      </c>
      <c r="J254" s="588"/>
      <c r="K254" s="607" t="s">
        <v>82</v>
      </c>
      <c r="L254" s="626"/>
      <c r="M254" s="641"/>
      <c r="N254" s="657"/>
      <c r="O254" s="657"/>
      <c r="P254" s="657"/>
      <c r="Q254" s="657"/>
      <c r="R254" s="696"/>
      <c r="S254" s="641" t="s">
        <v>166</v>
      </c>
      <c r="T254" s="657"/>
      <c r="U254" s="657"/>
      <c r="V254" s="657"/>
      <c r="W254" s="657"/>
      <c r="X254" s="696"/>
    </row>
    <row r="255" spans="1:24" ht="16.149999999999999" customHeight="1">
      <c r="A255" s="406"/>
      <c r="B255" s="444"/>
      <c r="C255" s="481"/>
      <c r="D255" s="481"/>
      <c r="E255" s="481"/>
      <c r="F255" s="481"/>
      <c r="G255" s="481"/>
      <c r="H255" s="481"/>
      <c r="I255" s="571"/>
      <c r="J255" s="589" t="s">
        <v>290</v>
      </c>
      <c r="K255" s="608"/>
      <c r="L255" s="627"/>
      <c r="M255" s="642"/>
      <c r="N255" s="658"/>
      <c r="O255" s="658"/>
      <c r="P255" s="658"/>
      <c r="Q255" s="658"/>
      <c r="R255" s="697"/>
      <c r="S255" s="642"/>
      <c r="T255" s="658"/>
      <c r="U255" s="658"/>
      <c r="V255" s="658"/>
      <c r="W255" s="658"/>
      <c r="X255" s="697"/>
    </row>
    <row r="256" spans="1:24" ht="22.9" customHeight="1">
      <c r="A256" s="406"/>
      <c r="B256" s="444"/>
      <c r="C256" s="481"/>
      <c r="D256" s="481"/>
      <c r="E256" s="481"/>
      <c r="F256" s="481"/>
      <c r="G256" s="481"/>
      <c r="H256" s="481"/>
      <c r="I256" s="572" t="s">
        <v>98</v>
      </c>
      <c r="J256" s="590"/>
      <c r="K256" s="609" t="s">
        <v>82</v>
      </c>
      <c r="L256" s="627"/>
      <c r="M256" s="642"/>
      <c r="N256" s="658"/>
      <c r="O256" s="658"/>
      <c r="P256" s="658"/>
      <c r="Q256" s="658"/>
      <c r="R256" s="697"/>
      <c r="S256" s="642"/>
      <c r="T256" s="658"/>
      <c r="U256" s="658"/>
      <c r="V256" s="658"/>
      <c r="W256" s="658"/>
      <c r="X256" s="697"/>
    </row>
    <row r="257" spans="1:25" ht="18.75">
      <c r="A257" s="406" t="str">
        <f>IF(S69&gt;0,"〇","")</f>
        <v/>
      </c>
      <c r="B257" s="444"/>
      <c r="C257" s="481"/>
      <c r="D257" s="481"/>
      <c r="E257" s="481"/>
      <c r="F257" s="481"/>
      <c r="G257" s="481"/>
      <c r="H257" s="481"/>
      <c r="I257" s="571"/>
      <c r="J257" s="591"/>
      <c r="K257" s="610"/>
      <c r="L257" s="627"/>
      <c r="M257" s="642"/>
      <c r="N257" s="659"/>
      <c r="O257" s="659"/>
      <c r="P257" s="659"/>
      <c r="Q257" s="659"/>
      <c r="R257" s="697"/>
      <c r="S257" s="643"/>
      <c r="T257" s="660"/>
      <c r="U257" s="660"/>
      <c r="V257" s="660"/>
      <c r="W257" s="660"/>
      <c r="X257" s="698"/>
    </row>
    <row r="258" spans="1:25" ht="80.099999999999994" customHeight="1">
      <c r="A258" s="406"/>
      <c r="B258" s="444"/>
      <c r="C258" s="481"/>
      <c r="D258" s="481"/>
      <c r="E258" s="481"/>
      <c r="F258" s="481"/>
      <c r="G258" s="481"/>
      <c r="H258" s="481"/>
      <c r="I258" s="571"/>
      <c r="J258" s="591"/>
      <c r="K258" s="610"/>
      <c r="L258" s="627"/>
      <c r="M258" s="642"/>
      <c r="N258" s="658"/>
      <c r="O258" s="658"/>
      <c r="P258" s="658"/>
      <c r="Q258" s="658"/>
      <c r="R258" s="697"/>
      <c r="S258" s="721" t="s">
        <v>464</v>
      </c>
      <c r="T258" s="734"/>
      <c r="U258" s="734"/>
      <c r="V258" s="734"/>
      <c r="W258" s="734"/>
      <c r="X258" s="774"/>
    </row>
    <row r="259" spans="1:25" ht="80.099999999999994" customHeight="1">
      <c r="A259" s="407"/>
      <c r="B259" s="445"/>
      <c r="C259" s="482"/>
      <c r="D259" s="482"/>
      <c r="E259" s="482"/>
      <c r="F259" s="482"/>
      <c r="G259" s="482"/>
      <c r="H259" s="482"/>
      <c r="I259" s="573"/>
      <c r="J259" s="592"/>
      <c r="K259" s="611"/>
      <c r="L259" s="628"/>
      <c r="M259" s="643"/>
      <c r="N259" s="660"/>
      <c r="O259" s="660"/>
      <c r="P259" s="660"/>
      <c r="Q259" s="660"/>
      <c r="R259" s="698"/>
      <c r="S259" s="721" t="s">
        <v>465</v>
      </c>
      <c r="T259" s="734"/>
      <c r="U259" s="734"/>
      <c r="V259" s="734"/>
      <c r="W259" s="734"/>
      <c r="X259" s="774"/>
    </row>
    <row r="260" spans="1:25" ht="21.6" customHeight="1">
      <c r="A260" s="405" t="str">
        <f>IF(S79&gt;0,"〇","")</f>
        <v/>
      </c>
      <c r="B260" s="443"/>
      <c r="C260" s="480" t="s">
        <v>185</v>
      </c>
      <c r="D260" s="480"/>
      <c r="E260" s="480"/>
      <c r="F260" s="480"/>
      <c r="G260" s="480"/>
      <c r="H260" s="480"/>
      <c r="I260" s="574" t="s">
        <v>98</v>
      </c>
      <c r="J260" s="588"/>
      <c r="K260" s="612" t="s">
        <v>82</v>
      </c>
      <c r="L260" s="629"/>
      <c r="M260" s="641"/>
      <c r="N260" s="661"/>
      <c r="O260" s="661"/>
      <c r="P260" s="661"/>
      <c r="Q260" s="661"/>
      <c r="R260" s="699"/>
      <c r="S260" s="641" t="s">
        <v>466</v>
      </c>
      <c r="T260" s="661"/>
      <c r="U260" s="661"/>
      <c r="V260" s="661"/>
      <c r="W260" s="661"/>
      <c r="X260" s="699"/>
    </row>
    <row r="261" spans="1:25" ht="21.6" customHeight="1">
      <c r="A261" s="406"/>
      <c r="B261" s="444"/>
      <c r="C261" s="481"/>
      <c r="D261" s="481"/>
      <c r="E261" s="481"/>
      <c r="F261" s="481"/>
      <c r="G261" s="481"/>
      <c r="H261" s="481"/>
      <c r="I261" s="575"/>
      <c r="J261" s="593" t="s">
        <v>290</v>
      </c>
      <c r="K261" s="613"/>
      <c r="L261" s="629"/>
      <c r="M261" s="642"/>
      <c r="N261" s="658"/>
      <c r="O261" s="658"/>
      <c r="P261" s="658"/>
      <c r="Q261" s="658"/>
      <c r="R261" s="697"/>
      <c r="S261" s="642"/>
      <c r="T261" s="658"/>
      <c r="U261" s="658"/>
      <c r="V261" s="658"/>
      <c r="W261" s="658"/>
      <c r="X261" s="697"/>
    </row>
    <row r="262" spans="1:25" ht="21.6" customHeight="1">
      <c r="A262" s="406"/>
      <c r="B262" s="444"/>
      <c r="C262" s="481"/>
      <c r="D262" s="481"/>
      <c r="E262" s="481"/>
      <c r="F262" s="481"/>
      <c r="G262" s="481"/>
      <c r="H262" s="481"/>
      <c r="I262" s="576" t="s">
        <v>98</v>
      </c>
      <c r="J262" s="590"/>
      <c r="K262" s="614" t="s">
        <v>82</v>
      </c>
      <c r="L262" s="629"/>
      <c r="M262" s="642"/>
      <c r="N262" s="658"/>
      <c r="O262" s="658"/>
      <c r="P262" s="658"/>
      <c r="Q262" s="658"/>
      <c r="R262" s="697"/>
      <c r="S262" s="642"/>
      <c r="T262" s="658"/>
      <c r="U262" s="658"/>
      <c r="V262" s="658"/>
      <c r="W262" s="658"/>
      <c r="X262" s="697"/>
    </row>
    <row r="263" spans="1:25" ht="80.099999999999994" customHeight="1">
      <c r="A263" s="407" t="str">
        <f>IF(S74&gt;0,"〇","")</f>
        <v/>
      </c>
      <c r="B263" s="445"/>
      <c r="C263" s="482"/>
      <c r="D263" s="482"/>
      <c r="E263" s="482"/>
      <c r="F263" s="482"/>
      <c r="G263" s="482"/>
      <c r="H263" s="482"/>
      <c r="I263" s="577"/>
      <c r="J263" s="592"/>
      <c r="K263" s="611"/>
      <c r="L263" s="629"/>
      <c r="M263" s="643"/>
      <c r="N263" s="660"/>
      <c r="O263" s="660"/>
      <c r="P263" s="660"/>
      <c r="Q263" s="660"/>
      <c r="R263" s="698"/>
      <c r="S263" s="643"/>
      <c r="T263" s="660"/>
      <c r="U263" s="660"/>
      <c r="V263" s="660"/>
      <c r="W263" s="660"/>
      <c r="X263" s="698"/>
    </row>
    <row r="264" spans="1:25" ht="24" customHeight="1">
      <c r="A264" s="405" t="str">
        <f>IF(S87&gt;0,"〇","")</f>
        <v/>
      </c>
      <c r="B264" s="443"/>
      <c r="C264" s="480" t="s">
        <v>389</v>
      </c>
      <c r="D264" s="480"/>
      <c r="E264" s="480"/>
      <c r="F264" s="480"/>
      <c r="G264" s="480"/>
      <c r="H264" s="480"/>
      <c r="I264" s="574" t="s">
        <v>98</v>
      </c>
      <c r="J264" s="588"/>
      <c r="K264" s="612" t="s">
        <v>82</v>
      </c>
      <c r="L264" s="629"/>
      <c r="M264" s="641"/>
      <c r="N264" s="662"/>
      <c r="O264" s="662"/>
      <c r="P264" s="662"/>
      <c r="Q264" s="662"/>
      <c r="R264" s="700"/>
      <c r="S264" s="641" t="s">
        <v>382</v>
      </c>
      <c r="T264" s="661"/>
      <c r="U264" s="661"/>
      <c r="V264" s="661"/>
      <c r="W264" s="661"/>
      <c r="X264" s="699"/>
    </row>
    <row r="265" spans="1:25" ht="24" customHeight="1">
      <c r="A265" s="406"/>
      <c r="B265" s="444"/>
      <c r="C265" s="481"/>
      <c r="D265" s="481"/>
      <c r="E265" s="481"/>
      <c r="F265" s="481"/>
      <c r="G265" s="481"/>
      <c r="H265" s="481"/>
      <c r="I265" s="575"/>
      <c r="J265" s="593" t="s">
        <v>290</v>
      </c>
      <c r="K265" s="613"/>
      <c r="L265" s="629"/>
      <c r="M265" s="642"/>
      <c r="N265" s="658"/>
      <c r="O265" s="658"/>
      <c r="P265" s="658"/>
      <c r="Q265" s="658"/>
      <c r="R265" s="697"/>
      <c r="S265" s="722"/>
      <c r="T265" s="736"/>
      <c r="U265" s="736"/>
      <c r="V265" s="736"/>
      <c r="W265" s="736"/>
      <c r="X265" s="775"/>
    </row>
    <row r="266" spans="1:25" ht="24" customHeight="1">
      <c r="A266" s="406"/>
      <c r="B266" s="444"/>
      <c r="C266" s="481"/>
      <c r="D266" s="481"/>
      <c r="E266" s="481"/>
      <c r="F266" s="481"/>
      <c r="G266" s="481"/>
      <c r="H266" s="481"/>
      <c r="I266" s="576" t="s">
        <v>98</v>
      </c>
      <c r="J266" s="590"/>
      <c r="K266" s="614" t="s">
        <v>82</v>
      </c>
      <c r="L266" s="629"/>
      <c r="M266" s="642"/>
      <c r="N266" s="658"/>
      <c r="O266" s="658"/>
      <c r="P266" s="658"/>
      <c r="Q266" s="658"/>
      <c r="R266" s="697"/>
      <c r="S266" s="722"/>
      <c r="T266" s="736"/>
      <c r="U266" s="736"/>
      <c r="V266" s="736"/>
      <c r="W266" s="736"/>
      <c r="X266" s="775"/>
    </row>
    <row r="267" spans="1:25" ht="80.099999999999994" customHeight="1">
      <c r="A267" s="407"/>
      <c r="B267" s="445"/>
      <c r="C267" s="482"/>
      <c r="D267" s="482"/>
      <c r="E267" s="482"/>
      <c r="F267" s="482"/>
      <c r="G267" s="482"/>
      <c r="H267" s="482"/>
      <c r="I267" s="577"/>
      <c r="J267" s="592"/>
      <c r="K267" s="611"/>
      <c r="L267" s="629"/>
      <c r="M267" s="643"/>
      <c r="N267" s="660"/>
      <c r="O267" s="660"/>
      <c r="P267" s="660"/>
      <c r="Q267" s="660"/>
      <c r="R267" s="698"/>
      <c r="S267" s="723"/>
      <c r="T267" s="735"/>
      <c r="U267" s="735"/>
      <c r="V267" s="735"/>
      <c r="W267" s="735"/>
      <c r="X267" s="776"/>
    </row>
    <row r="268" spans="1:25" ht="24" customHeight="1">
      <c r="A268" s="408" t="str">
        <f>IF(P108&gt;0,"〇","")</f>
        <v/>
      </c>
      <c r="B268" s="446"/>
      <c r="C268" s="480" t="s">
        <v>390</v>
      </c>
      <c r="D268" s="480"/>
      <c r="E268" s="480"/>
      <c r="F268" s="480"/>
      <c r="G268" s="480"/>
      <c r="H268" s="480"/>
      <c r="I268" s="574" t="s">
        <v>98</v>
      </c>
      <c r="J268" s="588"/>
      <c r="K268" s="612" t="s">
        <v>82</v>
      </c>
      <c r="L268" s="629"/>
      <c r="M268" s="641"/>
      <c r="N268" s="661"/>
      <c r="O268" s="661"/>
      <c r="P268" s="661"/>
      <c r="Q268" s="661"/>
      <c r="R268" s="699"/>
      <c r="S268" s="641" t="s">
        <v>179</v>
      </c>
      <c r="T268" s="661"/>
      <c r="U268" s="661"/>
      <c r="V268" s="661"/>
      <c r="W268" s="661"/>
      <c r="X268" s="699"/>
    </row>
    <row r="269" spans="1:25" ht="24" customHeight="1">
      <c r="A269" s="406"/>
      <c r="B269" s="444"/>
      <c r="C269" s="481"/>
      <c r="D269" s="481"/>
      <c r="E269" s="481"/>
      <c r="F269" s="481"/>
      <c r="G269" s="481"/>
      <c r="H269" s="481"/>
      <c r="I269" s="575"/>
      <c r="J269" s="593" t="s">
        <v>290</v>
      </c>
      <c r="K269" s="613"/>
      <c r="L269" s="629"/>
      <c r="M269" s="642"/>
      <c r="N269" s="658"/>
      <c r="O269" s="658"/>
      <c r="P269" s="658"/>
      <c r="Q269" s="658"/>
      <c r="R269" s="697"/>
      <c r="S269" s="642"/>
      <c r="T269" s="658"/>
      <c r="U269" s="658"/>
      <c r="V269" s="658"/>
      <c r="W269" s="658"/>
      <c r="X269" s="697"/>
    </row>
    <row r="270" spans="1:25" ht="24" customHeight="1">
      <c r="A270" s="406"/>
      <c r="B270" s="444"/>
      <c r="C270" s="481"/>
      <c r="D270" s="481"/>
      <c r="E270" s="481"/>
      <c r="F270" s="481"/>
      <c r="G270" s="481"/>
      <c r="H270" s="481"/>
      <c r="I270" s="576" t="s">
        <v>98</v>
      </c>
      <c r="J270" s="590"/>
      <c r="K270" s="614" t="s">
        <v>82</v>
      </c>
      <c r="L270" s="629"/>
      <c r="M270" s="642"/>
      <c r="N270" s="658"/>
      <c r="O270" s="658"/>
      <c r="P270" s="658"/>
      <c r="Q270" s="658"/>
      <c r="R270" s="697"/>
      <c r="S270" s="642"/>
      <c r="T270" s="658"/>
      <c r="U270" s="658"/>
      <c r="V270" s="658"/>
      <c r="W270" s="658"/>
      <c r="X270" s="697"/>
    </row>
    <row r="271" spans="1:25" ht="80.099999999999994" customHeight="1">
      <c r="A271" s="407"/>
      <c r="B271" s="445"/>
      <c r="C271" s="482"/>
      <c r="D271" s="482"/>
      <c r="E271" s="482"/>
      <c r="F271" s="482"/>
      <c r="G271" s="482"/>
      <c r="H271" s="482"/>
      <c r="I271" s="577"/>
      <c r="J271" s="594"/>
      <c r="K271" s="615"/>
      <c r="L271" s="629"/>
      <c r="M271" s="643"/>
      <c r="N271" s="660"/>
      <c r="O271" s="660"/>
      <c r="P271" s="660"/>
      <c r="Q271" s="660"/>
      <c r="R271" s="698"/>
      <c r="S271" s="643"/>
      <c r="T271" s="660"/>
      <c r="U271" s="660"/>
      <c r="V271" s="660"/>
      <c r="W271" s="660"/>
      <c r="X271" s="698"/>
    </row>
    <row r="272" spans="1:25" ht="24" customHeight="1">
      <c r="A272" s="409" t="str">
        <f>IF(P117&gt;0,"〇","")</f>
        <v/>
      </c>
      <c r="B272" s="447"/>
      <c r="C272" s="483" t="s">
        <v>392</v>
      </c>
      <c r="D272" s="480"/>
      <c r="E272" s="480"/>
      <c r="F272" s="480"/>
      <c r="G272" s="480"/>
      <c r="H272" s="480"/>
      <c r="I272" s="570" t="s">
        <v>98</v>
      </c>
      <c r="J272" s="588"/>
      <c r="K272" s="612" t="s">
        <v>82</v>
      </c>
      <c r="L272" s="630"/>
      <c r="M272" s="641"/>
      <c r="N272" s="661"/>
      <c r="O272" s="661"/>
      <c r="P272" s="661"/>
      <c r="Q272" s="661"/>
      <c r="R272" s="699"/>
      <c r="S272" s="641" t="s">
        <v>26</v>
      </c>
      <c r="T272" s="661"/>
      <c r="U272" s="661"/>
      <c r="V272" s="661"/>
      <c r="W272" s="661"/>
      <c r="X272" s="699"/>
      <c r="Y272" s="779"/>
    </row>
    <row r="273" spans="1:24" ht="24" customHeight="1">
      <c r="A273" s="406"/>
      <c r="B273" s="444"/>
      <c r="C273" s="481"/>
      <c r="D273" s="481"/>
      <c r="E273" s="481"/>
      <c r="F273" s="481"/>
      <c r="G273" s="481"/>
      <c r="H273" s="481"/>
      <c r="I273" s="571"/>
      <c r="J273" s="593" t="s">
        <v>290</v>
      </c>
      <c r="K273" s="613"/>
      <c r="L273" s="630"/>
      <c r="M273" s="642"/>
      <c r="N273" s="658"/>
      <c r="O273" s="658"/>
      <c r="P273" s="658"/>
      <c r="Q273" s="658"/>
      <c r="R273" s="697"/>
      <c r="S273" s="642"/>
      <c r="T273" s="658"/>
      <c r="U273" s="658"/>
      <c r="V273" s="658"/>
      <c r="W273" s="658"/>
      <c r="X273" s="697"/>
    </row>
    <row r="274" spans="1:24" ht="24" customHeight="1">
      <c r="A274" s="406"/>
      <c r="B274" s="444"/>
      <c r="C274" s="481"/>
      <c r="D274" s="481"/>
      <c r="E274" s="481"/>
      <c r="F274" s="481"/>
      <c r="G274" s="481"/>
      <c r="H274" s="481"/>
      <c r="I274" s="572" t="s">
        <v>98</v>
      </c>
      <c r="J274" s="590"/>
      <c r="K274" s="614" t="s">
        <v>82</v>
      </c>
      <c r="L274" s="630"/>
      <c r="M274" s="642"/>
      <c r="N274" s="658"/>
      <c r="O274" s="658"/>
      <c r="P274" s="658"/>
      <c r="Q274" s="658"/>
      <c r="R274" s="697"/>
      <c r="S274" s="642"/>
      <c r="T274" s="658"/>
      <c r="U274" s="658"/>
      <c r="V274" s="658"/>
      <c r="W274" s="658"/>
      <c r="X274" s="697"/>
    </row>
    <row r="275" spans="1:24" ht="80.099999999999994" customHeight="1">
      <c r="A275" s="407" t="str">
        <f>IF(S83&gt;0,"〇","")</f>
        <v/>
      </c>
      <c r="B275" s="445"/>
      <c r="C275" s="482"/>
      <c r="D275" s="482"/>
      <c r="E275" s="482"/>
      <c r="F275" s="482"/>
      <c r="G275" s="482"/>
      <c r="H275" s="482"/>
      <c r="I275" s="573"/>
      <c r="J275" s="594"/>
      <c r="K275" s="615"/>
      <c r="L275" s="630"/>
      <c r="M275" s="643"/>
      <c r="N275" s="660"/>
      <c r="O275" s="660"/>
      <c r="P275" s="660"/>
      <c r="Q275" s="660"/>
      <c r="R275" s="698"/>
      <c r="S275" s="643"/>
      <c r="T275" s="660"/>
      <c r="U275" s="660"/>
      <c r="V275" s="660"/>
      <c r="W275" s="660"/>
      <c r="X275" s="698"/>
    </row>
    <row r="276" spans="1:24" ht="7.15" customHeight="1">
      <c r="A276" s="369"/>
      <c r="B276" s="369"/>
      <c r="C276" s="370"/>
      <c r="D276" s="370"/>
      <c r="E276" s="370"/>
      <c r="F276" s="370"/>
      <c r="G276" s="370"/>
      <c r="H276" s="370"/>
      <c r="I276" s="370"/>
      <c r="J276" s="370"/>
      <c r="K276" s="370"/>
      <c r="L276" s="370"/>
      <c r="M276" s="370"/>
      <c r="N276" s="370"/>
      <c r="O276" s="370"/>
      <c r="P276" s="370"/>
      <c r="Q276" s="370"/>
      <c r="R276" s="370"/>
      <c r="S276" s="370"/>
      <c r="T276" s="370"/>
      <c r="U276" s="370"/>
      <c r="V276" s="370"/>
      <c r="W276" s="370"/>
      <c r="X276" s="370"/>
    </row>
    <row r="277" spans="1:24" ht="18" customHeight="1">
      <c r="A277" s="399"/>
      <c r="B277" s="435" t="s">
        <v>231</v>
      </c>
      <c r="C277" s="429" t="s">
        <v>350</v>
      </c>
      <c r="D277" s="429"/>
      <c r="E277" s="429"/>
      <c r="F277" s="429"/>
      <c r="G277" s="429"/>
      <c r="H277" s="429"/>
      <c r="I277" s="429"/>
      <c r="J277" s="429"/>
      <c r="K277" s="429"/>
      <c r="L277" s="429"/>
      <c r="M277" s="429"/>
      <c r="N277" s="429"/>
      <c r="O277" s="429"/>
      <c r="P277" s="429"/>
      <c r="Q277" s="429"/>
      <c r="R277" s="429"/>
      <c r="S277" s="429"/>
      <c r="T277" s="429"/>
      <c r="U277" s="429"/>
      <c r="V277" s="429"/>
      <c r="W277" s="429"/>
      <c r="X277" s="429"/>
    </row>
    <row r="278" spans="1:24" ht="45.75" customHeight="1">
      <c r="A278" s="399"/>
      <c r="B278" s="448" t="s">
        <v>232</v>
      </c>
      <c r="C278" s="471" t="s">
        <v>234</v>
      </c>
      <c r="D278" s="471"/>
      <c r="E278" s="471"/>
      <c r="F278" s="471"/>
      <c r="G278" s="471"/>
      <c r="H278" s="471"/>
      <c r="I278" s="471"/>
      <c r="J278" s="471"/>
      <c r="K278" s="471"/>
      <c r="L278" s="471"/>
      <c r="M278" s="471"/>
      <c r="N278" s="471"/>
      <c r="O278" s="471"/>
      <c r="P278" s="471"/>
      <c r="Q278" s="471"/>
      <c r="R278" s="471"/>
      <c r="S278" s="471"/>
      <c r="T278" s="471"/>
      <c r="U278" s="471"/>
      <c r="V278" s="471"/>
      <c r="W278" s="471"/>
      <c r="X278" s="471"/>
    </row>
  </sheetData>
  <mergeCells count="442">
    <mergeCell ref="A1:C1"/>
    <mergeCell ref="A3:X3"/>
    <mergeCell ref="A4:X4"/>
    <mergeCell ref="A10:J10"/>
    <mergeCell ref="K10:T10"/>
    <mergeCell ref="A11:J11"/>
    <mergeCell ref="K11:T11"/>
    <mergeCell ref="A12:J12"/>
    <mergeCell ref="K12:T12"/>
    <mergeCell ref="A13:J13"/>
    <mergeCell ref="K13:T13"/>
    <mergeCell ref="A14:J14"/>
    <mergeCell ref="K14:T14"/>
    <mergeCell ref="A15:J15"/>
    <mergeCell ref="K15:T15"/>
    <mergeCell ref="A16:J16"/>
    <mergeCell ref="K16:T16"/>
    <mergeCell ref="A17:T17"/>
    <mergeCell ref="A19:X19"/>
    <mergeCell ref="A21:E21"/>
    <mergeCell ref="F21:J21"/>
    <mergeCell ref="K21:N21"/>
    <mergeCell ref="O21:X21"/>
    <mergeCell ref="A22:E22"/>
    <mergeCell ref="F22:J22"/>
    <mergeCell ref="K22:N22"/>
    <mergeCell ref="O22:X22"/>
    <mergeCell ref="A23:E23"/>
    <mergeCell ref="F23:J23"/>
    <mergeCell ref="K23:N23"/>
    <mergeCell ref="O23:X23"/>
    <mergeCell ref="A24:E24"/>
    <mergeCell ref="F24:J24"/>
    <mergeCell ref="K24:N24"/>
    <mergeCell ref="O24:X24"/>
    <mergeCell ref="A25:E25"/>
    <mergeCell ref="F25:J25"/>
    <mergeCell ref="K25:N25"/>
    <mergeCell ref="O25:X25"/>
    <mergeCell ref="A26:E26"/>
    <mergeCell ref="F26:J26"/>
    <mergeCell ref="K26:N26"/>
    <mergeCell ref="O26:X26"/>
    <mergeCell ref="A31:F31"/>
    <mergeCell ref="H31:M31"/>
    <mergeCell ref="N31:T31"/>
    <mergeCell ref="A32:F32"/>
    <mergeCell ref="H32:M32"/>
    <mergeCell ref="N32:T32"/>
    <mergeCell ref="A33:X33"/>
    <mergeCell ref="A38:B38"/>
    <mergeCell ref="C38:T38"/>
    <mergeCell ref="A39:T39"/>
    <mergeCell ref="A40:B40"/>
    <mergeCell ref="C40:T40"/>
    <mergeCell ref="A41:B41"/>
    <mergeCell ref="C41:T41"/>
    <mergeCell ref="A42:B42"/>
    <mergeCell ref="C42:T42"/>
    <mergeCell ref="A43:B43"/>
    <mergeCell ref="C43:T43"/>
    <mergeCell ref="A45:B45"/>
    <mergeCell ref="C45:T45"/>
    <mergeCell ref="A46:T46"/>
    <mergeCell ref="A47:B47"/>
    <mergeCell ref="C47:T47"/>
    <mergeCell ref="A48:B48"/>
    <mergeCell ref="C48:T48"/>
    <mergeCell ref="A49:B49"/>
    <mergeCell ref="C49:T49"/>
    <mergeCell ref="A62:B62"/>
    <mergeCell ref="C62:D62"/>
    <mergeCell ref="B67:W67"/>
    <mergeCell ref="B68:K68"/>
    <mergeCell ref="B69:D69"/>
    <mergeCell ref="E69:F69"/>
    <mergeCell ref="H69:I69"/>
    <mergeCell ref="J69:K69"/>
    <mergeCell ref="B70:D70"/>
    <mergeCell ref="E70:F70"/>
    <mergeCell ref="H70:I70"/>
    <mergeCell ref="J70:K70"/>
    <mergeCell ref="M70:O70"/>
    <mergeCell ref="P70:S70"/>
    <mergeCell ref="B71:D71"/>
    <mergeCell ref="E71:F71"/>
    <mergeCell ref="H71:I71"/>
    <mergeCell ref="J71:K71"/>
    <mergeCell ref="M71:O71"/>
    <mergeCell ref="P71:S71"/>
    <mergeCell ref="B72:X72"/>
    <mergeCell ref="B73:X73"/>
    <mergeCell ref="B76:W76"/>
    <mergeCell ref="B77:H77"/>
    <mergeCell ref="B78:D78"/>
    <mergeCell ref="E78:H78"/>
    <mergeCell ref="B79:D79"/>
    <mergeCell ref="E79:H79"/>
    <mergeCell ref="I79:M79"/>
    <mergeCell ref="N79:R79"/>
    <mergeCell ref="S79:W79"/>
    <mergeCell ref="B80:X80"/>
    <mergeCell ref="B81:X81"/>
    <mergeCell ref="B84:T84"/>
    <mergeCell ref="B85:J85"/>
    <mergeCell ref="B86:C86"/>
    <mergeCell ref="D86:E86"/>
    <mergeCell ref="F86:H86"/>
    <mergeCell ref="I86:J86"/>
    <mergeCell ref="B87:C87"/>
    <mergeCell ref="D87:E87"/>
    <mergeCell ref="F87:H87"/>
    <mergeCell ref="I87:J87"/>
    <mergeCell ref="K87:M87"/>
    <mergeCell ref="N87:O87"/>
    <mergeCell ref="B88:C88"/>
    <mergeCell ref="D88:E88"/>
    <mergeCell ref="F88:H88"/>
    <mergeCell ref="I88:J88"/>
    <mergeCell ref="K88:M88"/>
    <mergeCell ref="N88:O88"/>
    <mergeCell ref="B89:C89"/>
    <mergeCell ref="D89:E89"/>
    <mergeCell ref="F89:H89"/>
    <mergeCell ref="I89:J89"/>
    <mergeCell ref="K89:M89"/>
    <mergeCell ref="N89:O89"/>
    <mergeCell ref="B90:X90"/>
    <mergeCell ref="B91:X91"/>
    <mergeCell ref="B92:X92"/>
    <mergeCell ref="B95:F95"/>
    <mergeCell ref="H95:J95"/>
    <mergeCell ref="K95:R95"/>
    <mergeCell ref="B96:F96"/>
    <mergeCell ref="H96:J96"/>
    <mergeCell ref="K96:R96"/>
    <mergeCell ref="B97:F97"/>
    <mergeCell ref="H97:J97"/>
    <mergeCell ref="K97:R97"/>
    <mergeCell ref="B98:F98"/>
    <mergeCell ref="H98:J98"/>
    <mergeCell ref="K98:R98"/>
    <mergeCell ref="B99:F99"/>
    <mergeCell ref="H99:J99"/>
    <mergeCell ref="K99:R99"/>
    <mergeCell ref="B100:F100"/>
    <mergeCell ref="H100:J100"/>
    <mergeCell ref="K100:R100"/>
    <mergeCell ref="B101:J101"/>
    <mergeCell ref="K101:R101"/>
    <mergeCell ref="B105:R105"/>
    <mergeCell ref="B106:J106"/>
    <mergeCell ref="B107:C107"/>
    <mergeCell ref="D107:E107"/>
    <mergeCell ref="F107:H107"/>
    <mergeCell ref="I107:J107"/>
    <mergeCell ref="B108:C108"/>
    <mergeCell ref="D108:E108"/>
    <mergeCell ref="F108:H108"/>
    <mergeCell ref="I108:J108"/>
    <mergeCell ref="K108:M108"/>
    <mergeCell ref="N108:O108"/>
    <mergeCell ref="P108:R108"/>
    <mergeCell ref="B109:X109"/>
    <mergeCell ref="B110:X110"/>
    <mergeCell ref="B114:R114"/>
    <mergeCell ref="B115:J115"/>
    <mergeCell ref="B116:C116"/>
    <mergeCell ref="D116:E116"/>
    <mergeCell ref="F116:H116"/>
    <mergeCell ref="I116:J116"/>
    <mergeCell ref="B117:C117"/>
    <mergeCell ref="D117:E117"/>
    <mergeCell ref="F117:H117"/>
    <mergeCell ref="I117:J117"/>
    <mergeCell ref="K117:M117"/>
    <mergeCell ref="N117:O117"/>
    <mergeCell ref="P117:R117"/>
    <mergeCell ref="B118:X118"/>
    <mergeCell ref="B119:X119"/>
    <mergeCell ref="B120:X120"/>
    <mergeCell ref="B127:C127"/>
    <mergeCell ref="D127:X127"/>
    <mergeCell ref="B128:C128"/>
    <mergeCell ref="D128:X128"/>
    <mergeCell ref="B129:C129"/>
    <mergeCell ref="D129:X129"/>
    <mergeCell ref="B130:C130"/>
    <mergeCell ref="D130:X130"/>
    <mergeCell ref="D131:X131"/>
    <mergeCell ref="D132:X132"/>
    <mergeCell ref="B135:X135"/>
    <mergeCell ref="B136:M136"/>
    <mergeCell ref="N136:W136"/>
    <mergeCell ref="B137:C137"/>
    <mergeCell ref="D137:M137"/>
    <mergeCell ref="N137:W137"/>
    <mergeCell ref="B138:C138"/>
    <mergeCell ref="D138:M138"/>
    <mergeCell ref="N138:W138"/>
    <mergeCell ref="B139:C139"/>
    <mergeCell ref="D139:M139"/>
    <mergeCell ref="N139:W139"/>
    <mergeCell ref="B140:C140"/>
    <mergeCell ref="D140:M140"/>
    <mergeCell ref="N140:W140"/>
    <mergeCell ref="B141:C141"/>
    <mergeCell ref="D141:M141"/>
    <mergeCell ref="N141:W141"/>
    <mergeCell ref="B142:C142"/>
    <mergeCell ref="D142:M142"/>
    <mergeCell ref="N142:W142"/>
    <mergeCell ref="B143:C143"/>
    <mergeCell ref="D143:M143"/>
    <mergeCell ref="N143:W143"/>
    <mergeCell ref="B144:C144"/>
    <mergeCell ref="D144:M144"/>
    <mergeCell ref="N144:W144"/>
    <mergeCell ref="B145:C145"/>
    <mergeCell ref="D145:M145"/>
    <mergeCell ref="N145:W145"/>
    <mergeCell ref="D146:M146"/>
    <mergeCell ref="N146:W146"/>
    <mergeCell ref="D147:M147"/>
    <mergeCell ref="N147:W147"/>
    <mergeCell ref="B152:X152"/>
    <mergeCell ref="A153:B153"/>
    <mergeCell ref="C153:X153"/>
    <mergeCell ref="A154:B154"/>
    <mergeCell ref="C154:X154"/>
    <mergeCell ref="A155:B155"/>
    <mergeCell ref="C155:X155"/>
    <mergeCell ref="A156:B156"/>
    <mergeCell ref="C156:X156"/>
    <mergeCell ref="A157:B157"/>
    <mergeCell ref="C157:X157"/>
    <mergeCell ref="A158:B158"/>
    <mergeCell ref="C158:X158"/>
    <mergeCell ref="A159:B159"/>
    <mergeCell ref="C159:X159"/>
    <mergeCell ref="A160:B160"/>
    <mergeCell ref="C160:X160"/>
    <mergeCell ref="A161:B161"/>
    <mergeCell ref="C161:X161"/>
    <mergeCell ref="A162:B162"/>
    <mergeCell ref="C162:X162"/>
    <mergeCell ref="A163:B163"/>
    <mergeCell ref="C163:X163"/>
    <mergeCell ref="A166:X166"/>
    <mergeCell ref="A167:C167"/>
    <mergeCell ref="D167:F167"/>
    <mergeCell ref="H167:I167"/>
    <mergeCell ref="J167:M167"/>
    <mergeCell ref="N167:O167"/>
    <mergeCell ref="P167:R167"/>
    <mergeCell ref="S167:W167"/>
    <mergeCell ref="A168:C168"/>
    <mergeCell ref="D168:F168"/>
    <mergeCell ref="H168:I168"/>
    <mergeCell ref="J168:M168"/>
    <mergeCell ref="N168:O168"/>
    <mergeCell ref="P168:R168"/>
    <mergeCell ref="S168:W168"/>
    <mergeCell ref="A169:C169"/>
    <mergeCell ref="D169:X169"/>
    <mergeCell ref="A174:B174"/>
    <mergeCell ref="C174:X174"/>
    <mergeCell ref="A175:B175"/>
    <mergeCell ref="C175:X175"/>
    <mergeCell ref="A176:B176"/>
    <mergeCell ref="C176:X176"/>
    <mergeCell ref="A177:B177"/>
    <mergeCell ref="C177:X177"/>
    <mergeCell ref="A178:B178"/>
    <mergeCell ref="C178:X178"/>
    <mergeCell ref="A179:B179"/>
    <mergeCell ref="C179:X179"/>
    <mergeCell ref="A180:B180"/>
    <mergeCell ref="C180:X180"/>
    <mergeCell ref="A181:B181"/>
    <mergeCell ref="C181:X181"/>
    <mergeCell ref="A182:B182"/>
    <mergeCell ref="C182:X182"/>
    <mergeCell ref="A183:B183"/>
    <mergeCell ref="C183:X183"/>
    <mergeCell ref="A184:B184"/>
    <mergeCell ref="C184:X184"/>
    <mergeCell ref="A185:X185"/>
    <mergeCell ref="A186:X186"/>
    <mergeCell ref="C188:X188"/>
    <mergeCell ref="A191:X191"/>
    <mergeCell ref="A198:F198"/>
    <mergeCell ref="H198:J198"/>
    <mergeCell ref="K198:O198"/>
    <mergeCell ref="A202:B202"/>
    <mergeCell ref="C202:I202"/>
    <mergeCell ref="J202:P202"/>
    <mergeCell ref="R202:X202"/>
    <mergeCell ref="C217:I217"/>
    <mergeCell ref="J217:P217"/>
    <mergeCell ref="R217:X217"/>
    <mergeCell ref="A218:X218"/>
    <mergeCell ref="B222:E222"/>
    <mergeCell ref="F222:I222"/>
    <mergeCell ref="J222:M222"/>
    <mergeCell ref="N222:P222"/>
    <mergeCell ref="R222:T222"/>
    <mergeCell ref="U222:X222"/>
    <mergeCell ref="B223:E223"/>
    <mergeCell ref="F223:I223"/>
    <mergeCell ref="J223:M223"/>
    <mergeCell ref="N223:P223"/>
    <mergeCell ref="R223:T223"/>
    <mergeCell ref="U223:X223"/>
    <mergeCell ref="B224:E224"/>
    <mergeCell ref="F224:I224"/>
    <mergeCell ref="J224:M224"/>
    <mergeCell ref="N224:P224"/>
    <mergeCell ref="R224:T224"/>
    <mergeCell ref="U224:X224"/>
    <mergeCell ref="F227:I227"/>
    <mergeCell ref="F229:X229"/>
    <mergeCell ref="F232:I232"/>
    <mergeCell ref="F234:X234"/>
    <mergeCell ref="M237:X237"/>
    <mergeCell ref="M238:T238"/>
    <mergeCell ref="U238:W238"/>
    <mergeCell ref="M239:X239"/>
    <mergeCell ref="A245:C245"/>
    <mergeCell ref="D245:T245"/>
    <mergeCell ref="A246:C246"/>
    <mergeCell ref="D246:T246"/>
    <mergeCell ref="B252:X252"/>
    <mergeCell ref="A253:B253"/>
    <mergeCell ref="C253:H253"/>
    <mergeCell ref="I253:K253"/>
    <mergeCell ref="M253:R253"/>
    <mergeCell ref="S253:X253"/>
    <mergeCell ref="A254:B254"/>
    <mergeCell ref="C254:H254"/>
    <mergeCell ref="A255:B255"/>
    <mergeCell ref="C255:H255"/>
    <mergeCell ref="A256:B256"/>
    <mergeCell ref="C256:H256"/>
    <mergeCell ref="A257:B257"/>
    <mergeCell ref="C257:H257"/>
    <mergeCell ref="I257:K257"/>
    <mergeCell ref="A258:B258"/>
    <mergeCell ref="C258:H258"/>
    <mergeCell ref="I258:K258"/>
    <mergeCell ref="M258:R258"/>
    <mergeCell ref="S258:X258"/>
    <mergeCell ref="A259:B259"/>
    <mergeCell ref="C259:H259"/>
    <mergeCell ref="I259:K259"/>
    <mergeCell ref="M259:R259"/>
    <mergeCell ref="S259:X259"/>
    <mergeCell ref="A260:B260"/>
    <mergeCell ref="C260:H260"/>
    <mergeCell ref="A261:B261"/>
    <mergeCell ref="C261:H261"/>
    <mergeCell ref="A262:B262"/>
    <mergeCell ref="C262:H262"/>
    <mergeCell ref="A263:B263"/>
    <mergeCell ref="C263:H263"/>
    <mergeCell ref="I263:K263"/>
    <mergeCell ref="A264:B264"/>
    <mergeCell ref="C264:H264"/>
    <mergeCell ref="A265:B265"/>
    <mergeCell ref="C265:H265"/>
    <mergeCell ref="A266:B266"/>
    <mergeCell ref="C266:H266"/>
    <mergeCell ref="A267:B267"/>
    <mergeCell ref="C267:H267"/>
    <mergeCell ref="I267:K267"/>
    <mergeCell ref="A268:B268"/>
    <mergeCell ref="C268:H268"/>
    <mergeCell ref="A269:B269"/>
    <mergeCell ref="C269:H269"/>
    <mergeCell ref="A270:B270"/>
    <mergeCell ref="C270:H270"/>
    <mergeCell ref="A271:B271"/>
    <mergeCell ref="C271:H271"/>
    <mergeCell ref="A272:B272"/>
    <mergeCell ref="C272:H272"/>
    <mergeCell ref="A273:B273"/>
    <mergeCell ref="C273:H273"/>
    <mergeCell ref="A274:B274"/>
    <mergeCell ref="C274:H274"/>
    <mergeCell ref="A275:B275"/>
    <mergeCell ref="C275:H275"/>
    <mergeCell ref="C278:X278"/>
    <mergeCell ref="A53:B54"/>
    <mergeCell ref="C53:D54"/>
    <mergeCell ref="M68:O69"/>
    <mergeCell ref="P68:S69"/>
    <mergeCell ref="T68:W69"/>
    <mergeCell ref="T70:W71"/>
    <mergeCell ref="I77:M78"/>
    <mergeCell ref="N77:R78"/>
    <mergeCell ref="S77:W78"/>
    <mergeCell ref="K85:M86"/>
    <mergeCell ref="N85:O86"/>
    <mergeCell ref="P85:R86"/>
    <mergeCell ref="S85:T86"/>
    <mergeCell ref="P87:R89"/>
    <mergeCell ref="S87:T89"/>
    <mergeCell ref="K106:M107"/>
    <mergeCell ref="N106:O107"/>
    <mergeCell ref="P106:R107"/>
    <mergeCell ref="K115:M116"/>
    <mergeCell ref="N115:O116"/>
    <mergeCell ref="P115:R116"/>
    <mergeCell ref="B131:C132"/>
    <mergeCell ref="B146:C147"/>
    <mergeCell ref="B192:W195"/>
    <mergeCell ref="C203:I204"/>
    <mergeCell ref="J203:P204"/>
    <mergeCell ref="R203:X204"/>
    <mergeCell ref="C205:I208"/>
    <mergeCell ref="J205:P208"/>
    <mergeCell ref="R205:X208"/>
    <mergeCell ref="C209:I212"/>
    <mergeCell ref="J209:P212"/>
    <mergeCell ref="R209:X212"/>
    <mergeCell ref="C213:I216"/>
    <mergeCell ref="J213:P216"/>
    <mergeCell ref="R213:X216"/>
    <mergeCell ref="A237:K239"/>
    <mergeCell ref="M254:R257"/>
    <mergeCell ref="S254:X257"/>
    <mergeCell ref="M260:R263"/>
    <mergeCell ref="S260:X263"/>
    <mergeCell ref="M264:R267"/>
    <mergeCell ref="S264:X267"/>
    <mergeCell ref="M268:R271"/>
    <mergeCell ref="S268:X271"/>
    <mergeCell ref="M272:R275"/>
    <mergeCell ref="S272:X275"/>
    <mergeCell ref="A55:B61"/>
    <mergeCell ref="C55:D61"/>
    <mergeCell ref="A203:B217"/>
  </mergeCells>
  <phoneticPr fontId="7"/>
  <dataValidations count="7">
    <dataValidation type="list" allowBlank="1" showDropDown="0" showInputMessage="1" showErrorMessage="1" sqref="F27:J27">
      <formula1>"ア,イ,ウ"</formula1>
    </dataValidation>
    <dataValidation type="list" allowBlank="1" showDropDown="0" showInputMessage="1" showErrorMessage="0" prompt="下記のア～ウから該当する役割を選択" sqref="F22:J26">
      <formula1>"ア,イ,ウ"</formula1>
    </dataValidation>
    <dataValidation type="list" allowBlank="1" showDropDown="0" showInputMessage="1" showErrorMessage="0" prompt="該当する項目に「〇」を記載" sqref="A40:B43 C128:C130 H167:I168 N167:O168 A155:B163 A175:B184 A47:B49 B128:B131 B137:B146 C137:C145">
      <formula1>"　,〇,"</formula1>
    </dataValidation>
    <dataValidation type="list" allowBlank="1" showDropDown="0" showInputMessage="1" showErrorMessage="1" prompt="該当する場合に「✓」を選択" sqref="A153:B153">
      <formula1>"　,✓,"</formula1>
    </dataValidation>
    <dataValidation type="list" allowBlank="1" showDropDown="0" showInputMessage="1" showErrorMessage="0" prompt="取組開始年度を入力" sqref="J254 J260 J264 J268 J272">
      <formula1>"7,8,9,10,11"</formula1>
    </dataValidation>
    <dataValidation type="list" allowBlank="1" showDropDown="0" showInputMessage="1" showErrorMessage="0" prompt="取組終了年度を入力_x000a_（加算額は取組期間内に限り交付されます）" sqref="J256 J262 J266 J270 J274">
      <formula1>"7,8,9,10,11"</formula1>
    </dataValidation>
    <dataValidation type="list" allowBlank="1" showDropDown="0" showInputMessage="1" showErrorMessage="1" prompt="年度を選択" sqref="F222:P222 R222:X222 F227:I227 F232:I232">
      <formula1>"令和7年度,令和8年度,令和9年度,令和10年度,令和11年度"</formula1>
    </dataValidation>
  </dataValidations>
  <printOptions horizontalCentered="1"/>
  <pageMargins left="0.59055118110236227" right="0.31496062992125984" top="0.74803149606299213" bottom="0.74803149606299213" header="0.31496062992125984" footer="0.31496062992125984"/>
  <pageSetup paperSize="9" scale="48" fitToWidth="0" fitToHeight="0" orientation="portrait" usePrinterDefaults="1" r:id="rId1"/>
  <rowBreaks count="4" manualBreakCount="4">
    <brk id="50" max="23" man="1"/>
    <brk id="121" max="23" man="1"/>
    <brk id="171" max="23" man="1"/>
    <brk id="240" max="2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tabColor rgb="FFFFFF00"/>
    <pageSetUpPr fitToPage="1"/>
  </sheetPr>
  <dimension ref="A1:AB72"/>
  <sheetViews>
    <sheetView showGridLines="0" view="pageBreakPreview" zoomScale="80" zoomScaleNormal="80" zoomScaleSheetLayoutView="80" workbookViewId="0"/>
  </sheetViews>
  <sheetFormatPr defaultRowHeight="18.75"/>
  <cols>
    <col min="1" max="1" width="10.5" style="781" customWidth="1"/>
    <col min="2" max="2" width="14.375" style="781" customWidth="1"/>
    <col min="3" max="3" width="7.625" style="781" customWidth="1"/>
    <col min="4" max="4" width="16.5" style="781" customWidth="1"/>
    <col min="5" max="5" width="7.5" style="781" customWidth="1"/>
    <col min="6" max="6" width="10.5" style="781" customWidth="1"/>
    <col min="7" max="7" width="11.125" style="781" customWidth="1"/>
    <col min="8" max="8" width="7.75" style="781" customWidth="1"/>
    <col min="9" max="9" width="8.25" style="781" customWidth="1"/>
    <col min="10" max="10" width="8.25" style="781" hidden="1" customWidth="1"/>
    <col min="11" max="15" width="4.25" style="781" customWidth="1"/>
    <col min="16" max="17" width="13.875" style="781" customWidth="1"/>
    <col min="18" max="18" width="11.75" style="781" customWidth="1"/>
    <col min="19" max="19" width="12.75" style="781" customWidth="1"/>
    <col min="20" max="20" width="3.5" style="781" customWidth="1"/>
    <col min="21" max="21" width="11.25" style="782" customWidth="1"/>
  </cols>
  <sheetData>
    <row r="1" spans="1:28" s="783" customFormat="1" ht="22.15" customHeight="1">
      <c r="A1" s="784"/>
      <c r="S1" s="784" t="s">
        <v>142</v>
      </c>
      <c r="U1" s="864"/>
    </row>
    <row r="2" spans="1:28" s="784" customFormat="1" ht="23.45" customHeight="1">
      <c r="A2" s="369" t="s">
        <v>157</v>
      </c>
      <c r="B2" s="369"/>
      <c r="C2" s="369"/>
      <c r="D2" s="369"/>
      <c r="E2" s="369"/>
      <c r="F2" s="369"/>
      <c r="G2" s="369"/>
      <c r="H2" s="369"/>
      <c r="I2" s="369"/>
      <c r="J2" s="369"/>
      <c r="K2" s="369"/>
      <c r="L2" s="369"/>
      <c r="M2" s="369"/>
      <c r="N2" s="369"/>
      <c r="O2" s="369"/>
      <c r="P2" s="369"/>
      <c r="Q2" s="369"/>
      <c r="R2" s="369"/>
      <c r="S2" s="369"/>
      <c r="U2" s="864"/>
    </row>
    <row r="3" spans="1:28" s="784" customFormat="1" ht="23.45" customHeight="1">
      <c r="A3" s="786" t="s">
        <v>302</v>
      </c>
      <c r="C3" s="786"/>
      <c r="U3" s="864"/>
    </row>
    <row r="4" spans="1:28" s="784" customFormat="1" ht="40.5" customHeight="1">
      <c r="A4" s="375" t="s">
        <v>354</v>
      </c>
      <c r="B4" s="375"/>
      <c r="C4" s="375"/>
      <c r="D4" s="375"/>
      <c r="E4" s="375"/>
      <c r="F4" s="375"/>
      <c r="G4" s="375"/>
      <c r="H4" s="375"/>
      <c r="I4" s="375"/>
      <c r="J4" s="375"/>
      <c r="K4" s="375"/>
      <c r="L4" s="375"/>
      <c r="M4" s="375"/>
      <c r="N4" s="375"/>
      <c r="O4" s="375"/>
      <c r="P4" s="375"/>
      <c r="Q4" s="375"/>
      <c r="R4" s="375"/>
      <c r="S4" s="375"/>
      <c r="U4" s="864"/>
    </row>
    <row r="5" spans="1:28" s="784" customFormat="1" ht="23.45" hidden="1" customHeight="1">
      <c r="A5" s="786"/>
      <c r="C5" s="786"/>
      <c r="E5" s="367"/>
      <c r="F5" s="785"/>
      <c r="G5" s="787"/>
      <c r="U5" s="865" t="s">
        <v>129</v>
      </c>
    </row>
    <row r="6" spans="1:28" s="784" customFormat="1" ht="18.600000000000001" hidden="1" customHeight="1">
      <c r="A6" s="786"/>
      <c r="C6" s="805" t="s">
        <v>351</v>
      </c>
      <c r="D6" s="806"/>
      <c r="F6" s="452" t="s">
        <v>344</v>
      </c>
      <c r="G6" s="811" t="str">
        <f>IF(S14="","",S14)</f>
        <v/>
      </c>
      <c r="U6" s="864"/>
    </row>
    <row r="7" spans="1:28" s="784" customFormat="1" ht="18.600000000000001" hidden="1" customHeight="1">
      <c r="A7" s="786"/>
      <c r="C7" s="805" t="s">
        <v>135</v>
      </c>
      <c r="D7" s="806"/>
      <c r="F7" s="808"/>
      <c r="G7" s="812"/>
      <c r="U7" s="864"/>
    </row>
    <row r="8" spans="1:28" s="784" customFormat="1" ht="18.600000000000001" hidden="1" customHeight="1">
      <c r="A8" s="786"/>
      <c r="C8" s="805" t="s">
        <v>368</v>
      </c>
      <c r="D8" s="806"/>
      <c r="F8" s="452" t="s">
        <v>2</v>
      </c>
      <c r="G8" s="813" t="str">
        <f>IF(S15="","",S15)</f>
        <v/>
      </c>
      <c r="U8" s="864"/>
    </row>
    <row r="9" spans="1:28" s="784" customFormat="1" ht="18.600000000000001" hidden="1" customHeight="1">
      <c r="A9" s="786"/>
      <c r="C9" s="805" t="s">
        <v>68</v>
      </c>
      <c r="D9" s="806"/>
      <c r="F9" s="808"/>
      <c r="G9" s="814"/>
      <c r="U9" s="864"/>
    </row>
    <row r="10" spans="1:28" s="784" customFormat="1" ht="18.600000000000001" hidden="1" customHeight="1">
      <c r="A10" s="786"/>
      <c r="C10" s="805" t="s">
        <v>383</v>
      </c>
      <c r="D10" s="806"/>
      <c r="U10" s="864"/>
    </row>
    <row r="11" spans="1:28" s="785" customFormat="1" ht="8.4499999999999993" customHeight="1">
      <c r="A11" s="787"/>
      <c r="C11" s="787"/>
      <c r="U11" s="865"/>
    </row>
    <row r="12" spans="1:28" s="785" customFormat="1" ht="13.5" customHeight="1">
      <c r="A12" s="788" t="s">
        <v>384</v>
      </c>
      <c r="B12" s="797"/>
      <c r="C12" s="797"/>
      <c r="D12" s="797"/>
      <c r="E12" s="797"/>
      <c r="F12" s="797"/>
      <c r="G12" s="797"/>
      <c r="H12" s="797"/>
      <c r="I12" s="797"/>
      <c r="J12" s="797"/>
      <c r="K12" s="797"/>
      <c r="L12" s="797"/>
      <c r="M12" s="797"/>
      <c r="N12" s="797"/>
      <c r="O12" s="797"/>
      <c r="P12" s="797"/>
      <c r="Q12" s="797"/>
      <c r="R12" s="797"/>
      <c r="S12" s="855"/>
      <c r="U12" s="866" t="s">
        <v>275</v>
      </c>
    </row>
    <row r="13" spans="1:28" s="785" customFormat="1" ht="13.5" customHeight="1">
      <c r="A13" s="789"/>
      <c r="B13" s="798"/>
      <c r="C13" s="798"/>
      <c r="D13" s="798"/>
      <c r="E13" s="798"/>
      <c r="F13" s="798"/>
      <c r="G13" s="798"/>
      <c r="H13" s="798"/>
      <c r="I13" s="798"/>
      <c r="J13" s="798"/>
      <c r="K13" s="798"/>
      <c r="L13" s="798"/>
      <c r="M13" s="798"/>
      <c r="N13" s="798"/>
      <c r="O13" s="798"/>
      <c r="P13" s="798"/>
      <c r="Q13" s="798"/>
      <c r="R13" s="798"/>
      <c r="S13" s="856"/>
      <c r="U13" s="867"/>
    </row>
    <row r="14" spans="1:28" s="785" customFormat="1" ht="39" customHeight="1">
      <c r="A14" s="790" t="s">
        <v>123</v>
      </c>
      <c r="B14" s="799"/>
      <c r="C14" s="799"/>
      <c r="D14" s="799"/>
      <c r="E14" s="799"/>
      <c r="F14" s="799"/>
      <c r="G14" s="799"/>
      <c r="H14" s="818"/>
      <c r="I14" s="824" t="s">
        <v>461</v>
      </c>
      <c r="J14" s="829"/>
      <c r="K14" s="834" t="s">
        <v>460</v>
      </c>
      <c r="L14" s="838"/>
      <c r="M14" s="838"/>
      <c r="N14" s="838"/>
      <c r="O14" s="841"/>
      <c r="P14" s="843" t="s">
        <v>395</v>
      </c>
      <c r="Q14" s="848"/>
      <c r="R14" s="852"/>
      <c r="S14" s="857"/>
      <c r="U14" s="867"/>
    </row>
    <row r="15" spans="1:28" s="654" customFormat="1" ht="39" customHeight="1">
      <c r="A15" s="791"/>
      <c r="B15" s="800"/>
      <c r="C15" s="800"/>
      <c r="D15" s="800"/>
      <c r="E15" s="800"/>
      <c r="F15" s="800"/>
      <c r="G15" s="800"/>
      <c r="H15" s="819"/>
      <c r="I15" s="825"/>
      <c r="J15" s="830"/>
      <c r="K15" s="835"/>
      <c r="L15" s="839"/>
      <c r="M15" s="839"/>
      <c r="N15" s="839"/>
      <c r="O15" s="842"/>
      <c r="P15" s="844" t="s">
        <v>69</v>
      </c>
      <c r="Q15" s="849"/>
      <c r="R15" s="853"/>
      <c r="S15" s="858"/>
      <c r="T15" s="785"/>
      <c r="U15" s="867"/>
      <c r="V15" s="785"/>
      <c r="W15" s="785"/>
      <c r="X15" s="785"/>
      <c r="Y15" s="785"/>
      <c r="Z15" s="785"/>
      <c r="AA15" s="785"/>
      <c r="AB15" s="785"/>
    </row>
    <row r="16" spans="1:28" s="654" customFormat="1" ht="30" customHeight="1">
      <c r="A16" s="792"/>
      <c r="B16" s="801"/>
      <c r="C16" s="801"/>
      <c r="D16" s="801"/>
      <c r="E16" s="801"/>
      <c r="F16" s="801"/>
      <c r="G16" s="801"/>
      <c r="H16" s="820"/>
      <c r="I16" s="826"/>
      <c r="J16" s="831"/>
      <c r="K16" s="836" t="s">
        <v>221</v>
      </c>
      <c r="L16" s="840"/>
      <c r="M16" s="840"/>
      <c r="N16" s="840"/>
      <c r="O16" s="840"/>
      <c r="P16" s="845" t="s">
        <v>241</v>
      </c>
      <c r="Q16" s="850"/>
      <c r="R16" s="854" t="s">
        <v>385</v>
      </c>
      <c r="S16" s="859" t="s">
        <v>294</v>
      </c>
      <c r="T16" s="785"/>
      <c r="U16" s="868"/>
      <c r="V16" s="785"/>
      <c r="W16" s="785"/>
      <c r="X16" s="785"/>
      <c r="Y16" s="785"/>
      <c r="Z16" s="785"/>
      <c r="AA16" s="785"/>
      <c r="AB16" s="785"/>
    </row>
    <row r="17" spans="1:28" s="654" customFormat="1" ht="153.75" customHeight="1">
      <c r="A17" s="793" t="s">
        <v>21</v>
      </c>
      <c r="B17" s="802" t="s">
        <v>130</v>
      </c>
      <c r="C17" s="802" t="s">
        <v>244</v>
      </c>
      <c r="D17" s="802" t="s">
        <v>246</v>
      </c>
      <c r="E17" s="802" t="s">
        <v>23</v>
      </c>
      <c r="F17" s="802" t="s">
        <v>248</v>
      </c>
      <c r="G17" s="815" t="s">
        <v>24</v>
      </c>
      <c r="H17" s="821" t="s">
        <v>352</v>
      </c>
      <c r="I17" s="827" t="s">
        <v>249</v>
      </c>
      <c r="J17" s="827" t="s">
        <v>253</v>
      </c>
      <c r="K17" s="837" t="s">
        <v>351</v>
      </c>
      <c r="L17" s="837" t="s">
        <v>135</v>
      </c>
      <c r="M17" s="837" t="s">
        <v>368</v>
      </c>
      <c r="N17" s="837" t="s">
        <v>68</v>
      </c>
      <c r="O17" s="837" t="s">
        <v>383</v>
      </c>
      <c r="P17" s="846" t="s">
        <v>345</v>
      </c>
      <c r="Q17" s="851" t="s">
        <v>353</v>
      </c>
      <c r="R17" s="522"/>
      <c r="S17" s="860"/>
      <c r="T17" s="783"/>
      <c r="U17" s="869" t="s">
        <v>282</v>
      </c>
      <c r="V17" s="783"/>
      <c r="W17" s="783"/>
      <c r="X17" s="783"/>
      <c r="Y17" s="783"/>
      <c r="Z17" s="783"/>
      <c r="AA17" s="783"/>
      <c r="AB17" s="783"/>
    </row>
    <row r="18" spans="1:28" s="654" customFormat="1" ht="18" customHeight="1">
      <c r="A18" s="794" t="s">
        <v>462</v>
      </c>
      <c r="B18" s="803"/>
      <c r="C18" s="803"/>
      <c r="D18" s="803"/>
      <c r="E18" s="807"/>
      <c r="F18" s="809"/>
      <c r="G18" s="816"/>
      <c r="H18" s="822"/>
      <c r="I18" s="828" t="str">
        <f>IFERROR(VLOOKUP(U18,'プルダウンリスト【触らない】'!$D$15:$E$70,2,FALSE),"")</f>
        <v/>
      </c>
      <c r="J18" s="832" t="str">
        <f t="shared" ref="J18:J68" si="0">IFERROR(ROUNDDOWN(F18*I18/1000,0),"")</f>
        <v/>
      </c>
      <c r="K18" s="822"/>
      <c r="L18" s="822" t="s">
        <v>103</v>
      </c>
      <c r="M18" s="822" t="s">
        <v>103</v>
      </c>
      <c r="N18" s="822" t="s">
        <v>103</v>
      </c>
      <c r="O18" s="822" t="s">
        <v>103</v>
      </c>
      <c r="P18" s="847"/>
      <c r="Q18" s="807"/>
      <c r="R18" s="803"/>
      <c r="S18" s="861"/>
      <c r="U18" s="870" t="str">
        <f t="shared" ref="U18:U68" si="1">$S$14&amp;E18&amp;G18</f>
        <v/>
      </c>
      <c r="V18" s="872"/>
    </row>
    <row r="19" spans="1:28" s="654" customFormat="1" ht="18" customHeight="1">
      <c r="A19" s="794" t="s">
        <v>462</v>
      </c>
      <c r="B19" s="803"/>
      <c r="C19" s="803"/>
      <c r="D19" s="803"/>
      <c r="E19" s="807"/>
      <c r="F19" s="809"/>
      <c r="G19" s="816"/>
      <c r="H19" s="822"/>
      <c r="I19" s="828" t="str">
        <f>IFERROR(VLOOKUP(U19,'プルダウンリスト【触らない】'!$D$15:$E$70,2,FALSE),"")</f>
        <v/>
      </c>
      <c r="J19" s="832" t="str">
        <f t="shared" si="0"/>
        <v/>
      </c>
      <c r="K19" s="822" t="s">
        <v>103</v>
      </c>
      <c r="L19" s="822" t="s">
        <v>103</v>
      </c>
      <c r="M19" s="822" t="s">
        <v>103</v>
      </c>
      <c r="N19" s="822" t="s">
        <v>103</v>
      </c>
      <c r="O19" s="822" t="s">
        <v>103</v>
      </c>
      <c r="P19" s="847"/>
      <c r="Q19" s="807"/>
      <c r="R19" s="803"/>
      <c r="S19" s="861"/>
      <c r="U19" s="870" t="str">
        <f t="shared" si="1"/>
        <v/>
      </c>
    </row>
    <row r="20" spans="1:28" s="654" customFormat="1" ht="18" customHeight="1">
      <c r="A20" s="794" t="s">
        <v>462</v>
      </c>
      <c r="B20" s="803"/>
      <c r="C20" s="803"/>
      <c r="D20" s="803"/>
      <c r="E20" s="807"/>
      <c r="F20" s="809"/>
      <c r="G20" s="816"/>
      <c r="H20" s="822"/>
      <c r="I20" s="828" t="str">
        <f>IFERROR(VLOOKUP(U20,'プルダウンリスト【触らない】'!$D$15:$E$70,2,FALSE),"")</f>
        <v/>
      </c>
      <c r="J20" s="832" t="str">
        <f t="shared" si="0"/>
        <v/>
      </c>
      <c r="K20" s="822"/>
      <c r="L20" s="822" t="s">
        <v>103</v>
      </c>
      <c r="M20" s="822" t="s">
        <v>103</v>
      </c>
      <c r="N20" s="822" t="s">
        <v>103</v>
      </c>
      <c r="O20" s="822" t="s">
        <v>103</v>
      </c>
      <c r="P20" s="847"/>
      <c r="Q20" s="807"/>
      <c r="R20" s="803"/>
      <c r="S20" s="861"/>
      <c r="U20" s="870" t="str">
        <f t="shared" si="1"/>
        <v/>
      </c>
    </row>
    <row r="21" spans="1:28" s="654" customFormat="1" ht="18" customHeight="1">
      <c r="A21" s="794" t="s">
        <v>462</v>
      </c>
      <c r="B21" s="803"/>
      <c r="C21" s="803"/>
      <c r="D21" s="803"/>
      <c r="E21" s="807"/>
      <c r="F21" s="809"/>
      <c r="G21" s="816"/>
      <c r="H21" s="822"/>
      <c r="I21" s="828" t="str">
        <f>IFERROR(VLOOKUP(U21,'プルダウンリスト【触らない】'!$D$15:$E$70,2,FALSE),"")</f>
        <v/>
      </c>
      <c r="J21" s="832" t="str">
        <f t="shared" si="0"/>
        <v/>
      </c>
      <c r="K21" s="822"/>
      <c r="L21" s="822" t="s">
        <v>103</v>
      </c>
      <c r="M21" s="822" t="s">
        <v>103</v>
      </c>
      <c r="N21" s="822" t="s">
        <v>103</v>
      </c>
      <c r="O21" s="822" t="s">
        <v>103</v>
      </c>
      <c r="P21" s="847"/>
      <c r="Q21" s="807"/>
      <c r="R21" s="803"/>
      <c r="S21" s="861"/>
      <c r="U21" s="870" t="str">
        <f t="shared" si="1"/>
        <v/>
      </c>
    </row>
    <row r="22" spans="1:28" s="654" customFormat="1" ht="18" customHeight="1">
      <c r="A22" s="794" t="s">
        <v>462</v>
      </c>
      <c r="B22" s="803"/>
      <c r="C22" s="803"/>
      <c r="D22" s="803"/>
      <c r="E22" s="807"/>
      <c r="F22" s="809"/>
      <c r="G22" s="816"/>
      <c r="H22" s="822"/>
      <c r="I22" s="828" t="str">
        <f>IFERROR(VLOOKUP(U22,'プルダウンリスト【触らない】'!$D$15:$E$70,2,FALSE),"")</f>
        <v/>
      </c>
      <c r="J22" s="832" t="str">
        <f t="shared" si="0"/>
        <v/>
      </c>
      <c r="K22" s="822"/>
      <c r="L22" s="822" t="s">
        <v>103</v>
      </c>
      <c r="M22" s="822" t="s">
        <v>103</v>
      </c>
      <c r="N22" s="822" t="s">
        <v>103</v>
      </c>
      <c r="O22" s="822" t="s">
        <v>103</v>
      </c>
      <c r="P22" s="847"/>
      <c r="Q22" s="807"/>
      <c r="R22" s="803"/>
      <c r="S22" s="861"/>
      <c r="U22" s="870" t="str">
        <f t="shared" si="1"/>
        <v/>
      </c>
    </row>
    <row r="23" spans="1:28" s="654" customFormat="1" ht="18" customHeight="1">
      <c r="A23" s="794" t="s">
        <v>462</v>
      </c>
      <c r="B23" s="803"/>
      <c r="C23" s="803"/>
      <c r="D23" s="803"/>
      <c r="E23" s="807"/>
      <c r="F23" s="809"/>
      <c r="G23" s="816"/>
      <c r="H23" s="822"/>
      <c r="I23" s="828" t="str">
        <f>IFERROR(VLOOKUP(U23,'プルダウンリスト【触らない】'!$D$15:$E$70,2,FALSE),"")</f>
        <v/>
      </c>
      <c r="J23" s="832" t="str">
        <f t="shared" si="0"/>
        <v/>
      </c>
      <c r="K23" s="822"/>
      <c r="L23" s="822" t="s">
        <v>103</v>
      </c>
      <c r="M23" s="822" t="s">
        <v>103</v>
      </c>
      <c r="N23" s="822" t="s">
        <v>103</v>
      </c>
      <c r="O23" s="822" t="s">
        <v>103</v>
      </c>
      <c r="P23" s="847"/>
      <c r="Q23" s="807"/>
      <c r="R23" s="803"/>
      <c r="S23" s="861"/>
      <c r="U23" s="870" t="str">
        <f t="shared" si="1"/>
        <v/>
      </c>
    </row>
    <row r="24" spans="1:28" s="654" customFormat="1" ht="18" customHeight="1">
      <c r="A24" s="794" t="s">
        <v>462</v>
      </c>
      <c r="B24" s="803"/>
      <c r="C24" s="803"/>
      <c r="D24" s="803"/>
      <c r="E24" s="807"/>
      <c r="F24" s="809"/>
      <c r="G24" s="816"/>
      <c r="H24" s="822"/>
      <c r="I24" s="828" t="str">
        <f>IFERROR(VLOOKUP(U24,'プルダウンリスト【触らない】'!$D$15:$E$70,2,FALSE),"")</f>
        <v/>
      </c>
      <c r="J24" s="832" t="str">
        <f t="shared" si="0"/>
        <v/>
      </c>
      <c r="K24" s="822"/>
      <c r="L24" s="822" t="s">
        <v>103</v>
      </c>
      <c r="M24" s="822" t="s">
        <v>103</v>
      </c>
      <c r="N24" s="822" t="s">
        <v>103</v>
      </c>
      <c r="O24" s="822" t="s">
        <v>103</v>
      </c>
      <c r="P24" s="847"/>
      <c r="Q24" s="807"/>
      <c r="R24" s="803"/>
      <c r="S24" s="861"/>
      <c r="U24" s="870" t="str">
        <f t="shared" si="1"/>
        <v/>
      </c>
    </row>
    <row r="25" spans="1:28" s="654" customFormat="1" ht="18" customHeight="1">
      <c r="A25" s="794" t="s">
        <v>462</v>
      </c>
      <c r="B25" s="803"/>
      <c r="C25" s="803"/>
      <c r="D25" s="803"/>
      <c r="E25" s="807"/>
      <c r="F25" s="809"/>
      <c r="G25" s="816"/>
      <c r="H25" s="822"/>
      <c r="I25" s="828" t="str">
        <f>IFERROR(VLOOKUP(U25,'プルダウンリスト【触らない】'!$D$15:$E$70,2,FALSE),"")</f>
        <v/>
      </c>
      <c r="J25" s="832" t="str">
        <f t="shared" si="0"/>
        <v/>
      </c>
      <c r="K25" s="822"/>
      <c r="L25" s="822" t="s">
        <v>103</v>
      </c>
      <c r="M25" s="822" t="s">
        <v>103</v>
      </c>
      <c r="N25" s="822" t="s">
        <v>103</v>
      </c>
      <c r="O25" s="822" t="s">
        <v>103</v>
      </c>
      <c r="P25" s="847"/>
      <c r="Q25" s="807"/>
      <c r="R25" s="803"/>
      <c r="S25" s="861"/>
      <c r="U25" s="870" t="str">
        <f t="shared" si="1"/>
        <v/>
      </c>
    </row>
    <row r="26" spans="1:28" s="654" customFormat="1" ht="18" customHeight="1">
      <c r="A26" s="794" t="s">
        <v>462</v>
      </c>
      <c r="B26" s="803"/>
      <c r="C26" s="803"/>
      <c r="D26" s="803"/>
      <c r="E26" s="807"/>
      <c r="F26" s="809"/>
      <c r="G26" s="816"/>
      <c r="H26" s="822"/>
      <c r="I26" s="828" t="str">
        <f>IFERROR(VLOOKUP(U26,'プルダウンリスト【触らない】'!$D$15:$E$70,2,FALSE),"")</f>
        <v/>
      </c>
      <c r="J26" s="832" t="str">
        <f t="shared" si="0"/>
        <v/>
      </c>
      <c r="K26" s="822"/>
      <c r="L26" s="822" t="s">
        <v>103</v>
      </c>
      <c r="M26" s="822" t="s">
        <v>103</v>
      </c>
      <c r="N26" s="822" t="s">
        <v>103</v>
      </c>
      <c r="O26" s="822" t="s">
        <v>103</v>
      </c>
      <c r="P26" s="847"/>
      <c r="Q26" s="807"/>
      <c r="R26" s="803"/>
      <c r="S26" s="861"/>
      <c r="U26" s="870" t="str">
        <f t="shared" si="1"/>
        <v/>
      </c>
    </row>
    <row r="27" spans="1:28" s="654" customFormat="1" ht="18" customHeight="1">
      <c r="A27" s="794" t="s">
        <v>462</v>
      </c>
      <c r="B27" s="803"/>
      <c r="C27" s="803"/>
      <c r="D27" s="803"/>
      <c r="E27" s="807"/>
      <c r="F27" s="809"/>
      <c r="G27" s="816"/>
      <c r="H27" s="822"/>
      <c r="I27" s="828" t="str">
        <f>IFERROR(VLOOKUP(U27,'プルダウンリスト【触らない】'!$D$15:$E$70,2,FALSE),"")</f>
        <v/>
      </c>
      <c r="J27" s="832" t="str">
        <f t="shared" si="0"/>
        <v/>
      </c>
      <c r="K27" s="822"/>
      <c r="L27" s="822" t="s">
        <v>103</v>
      </c>
      <c r="M27" s="822" t="s">
        <v>103</v>
      </c>
      <c r="N27" s="822" t="s">
        <v>103</v>
      </c>
      <c r="O27" s="822" t="s">
        <v>103</v>
      </c>
      <c r="P27" s="847"/>
      <c r="Q27" s="807"/>
      <c r="R27" s="803"/>
      <c r="S27" s="861"/>
      <c r="U27" s="870" t="str">
        <f t="shared" si="1"/>
        <v/>
      </c>
    </row>
    <row r="28" spans="1:28" s="654" customFormat="1" ht="18" customHeight="1">
      <c r="A28" s="794" t="s">
        <v>462</v>
      </c>
      <c r="B28" s="803"/>
      <c r="C28" s="803"/>
      <c r="D28" s="803"/>
      <c r="E28" s="807"/>
      <c r="F28" s="809"/>
      <c r="G28" s="816"/>
      <c r="H28" s="822"/>
      <c r="I28" s="828" t="str">
        <f>IFERROR(VLOOKUP(U28,'プルダウンリスト【触らない】'!$D$15:$E$70,2,FALSE),"")</f>
        <v/>
      </c>
      <c r="J28" s="832" t="str">
        <f t="shared" si="0"/>
        <v/>
      </c>
      <c r="K28" s="822" t="s">
        <v>103</v>
      </c>
      <c r="L28" s="822" t="s">
        <v>103</v>
      </c>
      <c r="M28" s="822" t="s">
        <v>103</v>
      </c>
      <c r="N28" s="822" t="s">
        <v>103</v>
      </c>
      <c r="O28" s="822" t="s">
        <v>103</v>
      </c>
      <c r="P28" s="847"/>
      <c r="Q28" s="807"/>
      <c r="R28" s="803"/>
      <c r="S28" s="861"/>
      <c r="U28" s="870" t="str">
        <f t="shared" si="1"/>
        <v/>
      </c>
    </row>
    <row r="29" spans="1:28" s="654" customFormat="1" ht="18" customHeight="1">
      <c r="A29" s="794" t="s">
        <v>462</v>
      </c>
      <c r="B29" s="803"/>
      <c r="C29" s="803"/>
      <c r="D29" s="803"/>
      <c r="E29" s="807"/>
      <c r="F29" s="809"/>
      <c r="G29" s="816"/>
      <c r="H29" s="822"/>
      <c r="I29" s="828" t="str">
        <f>IFERROR(VLOOKUP(U29,'プルダウンリスト【触らない】'!$D$15:$E$70,2,FALSE),"")</f>
        <v/>
      </c>
      <c r="J29" s="832" t="str">
        <f t="shared" si="0"/>
        <v/>
      </c>
      <c r="K29" s="822" t="s">
        <v>103</v>
      </c>
      <c r="L29" s="822" t="s">
        <v>103</v>
      </c>
      <c r="M29" s="822" t="s">
        <v>103</v>
      </c>
      <c r="N29" s="822" t="s">
        <v>103</v>
      </c>
      <c r="O29" s="822" t="s">
        <v>103</v>
      </c>
      <c r="P29" s="847"/>
      <c r="Q29" s="807"/>
      <c r="R29" s="803"/>
      <c r="S29" s="861"/>
      <c r="U29" s="870" t="str">
        <f t="shared" si="1"/>
        <v/>
      </c>
    </row>
    <row r="30" spans="1:28" s="654" customFormat="1" ht="18" customHeight="1">
      <c r="A30" s="794" t="s">
        <v>462</v>
      </c>
      <c r="B30" s="803"/>
      <c r="C30" s="803"/>
      <c r="D30" s="803"/>
      <c r="E30" s="807"/>
      <c r="F30" s="809"/>
      <c r="G30" s="816"/>
      <c r="H30" s="822"/>
      <c r="I30" s="828" t="str">
        <f>IFERROR(VLOOKUP(U30,'プルダウンリスト【触らない】'!$D$15:$E$70,2,FALSE),"")</f>
        <v/>
      </c>
      <c r="J30" s="832" t="str">
        <f t="shared" si="0"/>
        <v/>
      </c>
      <c r="K30" s="822" t="s">
        <v>103</v>
      </c>
      <c r="L30" s="822" t="s">
        <v>103</v>
      </c>
      <c r="M30" s="822" t="s">
        <v>103</v>
      </c>
      <c r="N30" s="822" t="s">
        <v>103</v>
      </c>
      <c r="O30" s="822" t="s">
        <v>103</v>
      </c>
      <c r="P30" s="847"/>
      <c r="Q30" s="807"/>
      <c r="R30" s="803"/>
      <c r="S30" s="861"/>
      <c r="U30" s="870" t="str">
        <f t="shared" si="1"/>
        <v/>
      </c>
    </row>
    <row r="31" spans="1:28" s="654" customFormat="1" ht="18" customHeight="1">
      <c r="A31" s="794" t="s">
        <v>462</v>
      </c>
      <c r="B31" s="803"/>
      <c r="C31" s="803"/>
      <c r="D31" s="803"/>
      <c r="E31" s="807"/>
      <c r="F31" s="809"/>
      <c r="G31" s="816"/>
      <c r="H31" s="822"/>
      <c r="I31" s="828" t="str">
        <f>IFERROR(VLOOKUP(U31,'プルダウンリスト【触らない】'!$D$15:$E$70,2,FALSE),"")</f>
        <v/>
      </c>
      <c r="J31" s="832" t="str">
        <f t="shared" si="0"/>
        <v/>
      </c>
      <c r="K31" s="822" t="s">
        <v>103</v>
      </c>
      <c r="L31" s="822" t="s">
        <v>103</v>
      </c>
      <c r="M31" s="822" t="s">
        <v>103</v>
      </c>
      <c r="N31" s="822" t="s">
        <v>103</v>
      </c>
      <c r="O31" s="822" t="s">
        <v>103</v>
      </c>
      <c r="P31" s="847"/>
      <c r="Q31" s="807"/>
      <c r="R31" s="803"/>
      <c r="S31" s="861"/>
      <c r="U31" s="870" t="str">
        <f t="shared" si="1"/>
        <v/>
      </c>
    </row>
    <row r="32" spans="1:28" s="654" customFormat="1" ht="18" customHeight="1">
      <c r="A32" s="794" t="s">
        <v>462</v>
      </c>
      <c r="B32" s="803"/>
      <c r="C32" s="803"/>
      <c r="D32" s="803"/>
      <c r="E32" s="807"/>
      <c r="F32" s="809"/>
      <c r="G32" s="816"/>
      <c r="H32" s="822"/>
      <c r="I32" s="828" t="str">
        <f>IFERROR(VLOOKUP(U32,'プルダウンリスト【触らない】'!$D$15:$E$70,2,FALSE),"")</f>
        <v/>
      </c>
      <c r="J32" s="832" t="str">
        <f t="shared" si="0"/>
        <v/>
      </c>
      <c r="K32" s="822" t="s">
        <v>103</v>
      </c>
      <c r="L32" s="822" t="s">
        <v>103</v>
      </c>
      <c r="M32" s="822" t="s">
        <v>103</v>
      </c>
      <c r="N32" s="822" t="s">
        <v>103</v>
      </c>
      <c r="O32" s="822" t="s">
        <v>103</v>
      </c>
      <c r="P32" s="847"/>
      <c r="Q32" s="807"/>
      <c r="R32" s="803"/>
      <c r="S32" s="861"/>
      <c r="U32" s="870" t="str">
        <f t="shared" si="1"/>
        <v/>
      </c>
    </row>
    <row r="33" spans="1:21" s="654" customFormat="1" ht="18" customHeight="1">
      <c r="A33" s="794" t="s">
        <v>462</v>
      </c>
      <c r="B33" s="803"/>
      <c r="C33" s="803"/>
      <c r="D33" s="803"/>
      <c r="E33" s="807"/>
      <c r="F33" s="809"/>
      <c r="G33" s="816"/>
      <c r="H33" s="822"/>
      <c r="I33" s="828" t="str">
        <f>IFERROR(VLOOKUP(U33,'プルダウンリスト【触らない】'!$D$15:$E$70,2,FALSE),"")</f>
        <v/>
      </c>
      <c r="J33" s="832" t="str">
        <f t="shared" si="0"/>
        <v/>
      </c>
      <c r="K33" s="822" t="s">
        <v>103</v>
      </c>
      <c r="L33" s="822" t="s">
        <v>103</v>
      </c>
      <c r="M33" s="822" t="s">
        <v>103</v>
      </c>
      <c r="N33" s="822" t="s">
        <v>103</v>
      </c>
      <c r="O33" s="822" t="s">
        <v>103</v>
      </c>
      <c r="P33" s="847"/>
      <c r="Q33" s="807"/>
      <c r="R33" s="803"/>
      <c r="S33" s="861"/>
      <c r="U33" s="870" t="str">
        <f t="shared" si="1"/>
        <v/>
      </c>
    </row>
    <row r="34" spans="1:21" s="654" customFormat="1" ht="18" customHeight="1">
      <c r="A34" s="794" t="s">
        <v>462</v>
      </c>
      <c r="B34" s="803"/>
      <c r="C34" s="803"/>
      <c r="D34" s="803"/>
      <c r="E34" s="807"/>
      <c r="F34" s="809"/>
      <c r="G34" s="816"/>
      <c r="H34" s="822"/>
      <c r="I34" s="828" t="str">
        <f>IFERROR(VLOOKUP(U34,'プルダウンリスト【触らない】'!$D$15:$E$70,2,FALSE),"")</f>
        <v/>
      </c>
      <c r="J34" s="832" t="str">
        <f t="shared" si="0"/>
        <v/>
      </c>
      <c r="K34" s="822" t="s">
        <v>103</v>
      </c>
      <c r="L34" s="822" t="s">
        <v>103</v>
      </c>
      <c r="M34" s="822" t="s">
        <v>103</v>
      </c>
      <c r="N34" s="822" t="s">
        <v>103</v>
      </c>
      <c r="O34" s="822" t="s">
        <v>103</v>
      </c>
      <c r="P34" s="847"/>
      <c r="Q34" s="807"/>
      <c r="R34" s="803"/>
      <c r="S34" s="861"/>
      <c r="U34" s="870" t="str">
        <f t="shared" si="1"/>
        <v/>
      </c>
    </row>
    <row r="35" spans="1:21" s="654" customFormat="1" ht="18" customHeight="1">
      <c r="A35" s="794" t="s">
        <v>462</v>
      </c>
      <c r="B35" s="803"/>
      <c r="C35" s="803"/>
      <c r="D35" s="803"/>
      <c r="E35" s="807"/>
      <c r="F35" s="809"/>
      <c r="G35" s="816"/>
      <c r="H35" s="822"/>
      <c r="I35" s="828" t="str">
        <f>IFERROR(VLOOKUP(U35,'プルダウンリスト【触らない】'!$D$15:$E$70,2,FALSE),"")</f>
        <v/>
      </c>
      <c r="J35" s="832" t="str">
        <f t="shared" si="0"/>
        <v/>
      </c>
      <c r="K35" s="822" t="s">
        <v>103</v>
      </c>
      <c r="L35" s="822" t="s">
        <v>103</v>
      </c>
      <c r="M35" s="822" t="s">
        <v>103</v>
      </c>
      <c r="N35" s="822" t="s">
        <v>103</v>
      </c>
      <c r="O35" s="822" t="s">
        <v>103</v>
      </c>
      <c r="P35" s="847"/>
      <c r="Q35" s="807"/>
      <c r="R35" s="803"/>
      <c r="S35" s="861"/>
      <c r="U35" s="870" t="str">
        <f t="shared" si="1"/>
        <v/>
      </c>
    </row>
    <row r="36" spans="1:21" s="654" customFormat="1" ht="18" customHeight="1">
      <c r="A36" s="794" t="s">
        <v>462</v>
      </c>
      <c r="B36" s="803"/>
      <c r="C36" s="803"/>
      <c r="D36" s="803"/>
      <c r="E36" s="807"/>
      <c r="F36" s="809"/>
      <c r="G36" s="816"/>
      <c r="H36" s="822"/>
      <c r="I36" s="828" t="str">
        <f>IFERROR(VLOOKUP(U36,'プルダウンリスト【触らない】'!$D$15:$E$70,2,FALSE),"")</f>
        <v/>
      </c>
      <c r="J36" s="832" t="str">
        <f t="shared" si="0"/>
        <v/>
      </c>
      <c r="K36" s="822" t="s">
        <v>103</v>
      </c>
      <c r="L36" s="822" t="s">
        <v>103</v>
      </c>
      <c r="M36" s="822" t="s">
        <v>103</v>
      </c>
      <c r="N36" s="822" t="s">
        <v>103</v>
      </c>
      <c r="O36" s="822" t="s">
        <v>103</v>
      </c>
      <c r="P36" s="847"/>
      <c r="Q36" s="807"/>
      <c r="R36" s="803"/>
      <c r="S36" s="861"/>
      <c r="U36" s="870" t="str">
        <f t="shared" si="1"/>
        <v/>
      </c>
    </row>
    <row r="37" spans="1:21" s="654" customFormat="1" ht="18" customHeight="1">
      <c r="A37" s="794" t="s">
        <v>462</v>
      </c>
      <c r="B37" s="803"/>
      <c r="C37" s="803"/>
      <c r="D37" s="803"/>
      <c r="E37" s="807"/>
      <c r="F37" s="809"/>
      <c r="G37" s="816"/>
      <c r="H37" s="822"/>
      <c r="I37" s="828" t="str">
        <f>IFERROR(VLOOKUP(U37,'プルダウンリスト【触らない】'!$D$15:$E$70,2,FALSE),"")</f>
        <v/>
      </c>
      <c r="J37" s="832" t="str">
        <f t="shared" si="0"/>
        <v/>
      </c>
      <c r="K37" s="822" t="s">
        <v>103</v>
      </c>
      <c r="L37" s="822" t="s">
        <v>103</v>
      </c>
      <c r="M37" s="822" t="s">
        <v>103</v>
      </c>
      <c r="N37" s="822" t="s">
        <v>103</v>
      </c>
      <c r="O37" s="822" t="s">
        <v>103</v>
      </c>
      <c r="P37" s="847"/>
      <c r="Q37" s="807"/>
      <c r="R37" s="803"/>
      <c r="S37" s="861"/>
      <c r="U37" s="870" t="str">
        <f t="shared" si="1"/>
        <v/>
      </c>
    </row>
    <row r="38" spans="1:21" s="654" customFormat="1" ht="18" customHeight="1">
      <c r="A38" s="794" t="s">
        <v>462</v>
      </c>
      <c r="B38" s="803"/>
      <c r="C38" s="803"/>
      <c r="D38" s="803"/>
      <c r="E38" s="807"/>
      <c r="F38" s="809"/>
      <c r="G38" s="816"/>
      <c r="H38" s="822"/>
      <c r="I38" s="828" t="str">
        <f>IFERROR(VLOOKUP(U38,'プルダウンリスト【触らない】'!$D$15:$E$70,2,FALSE),"")</f>
        <v/>
      </c>
      <c r="J38" s="832" t="str">
        <f t="shared" si="0"/>
        <v/>
      </c>
      <c r="K38" s="822" t="s">
        <v>103</v>
      </c>
      <c r="L38" s="822" t="s">
        <v>103</v>
      </c>
      <c r="M38" s="822" t="s">
        <v>103</v>
      </c>
      <c r="N38" s="822" t="s">
        <v>103</v>
      </c>
      <c r="O38" s="822" t="s">
        <v>103</v>
      </c>
      <c r="P38" s="847"/>
      <c r="Q38" s="807"/>
      <c r="R38" s="803"/>
      <c r="S38" s="861"/>
      <c r="U38" s="870" t="str">
        <f t="shared" si="1"/>
        <v/>
      </c>
    </row>
    <row r="39" spans="1:21" s="654" customFormat="1" ht="18" customHeight="1">
      <c r="A39" s="794" t="s">
        <v>462</v>
      </c>
      <c r="B39" s="803"/>
      <c r="C39" s="803"/>
      <c r="D39" s="803"/>
      <c r="E39" s="807"/>
      <c r="F39" s="809"/>
      <c r="G39" s="816"/>
      <c r="H39" s="822"/>
      <c r="I39" s="828" t="str">
        <f>IFERROR(VLOOKUP(U39,'プルダウンリスト【触らない】'!$D$15:$E$70,2,FALSE),"")</f>
        <v/>
      </c>
      <c r="J39" s="832" t="str">
        <f t="shared" si="0"/>
        <v/>
      </c>
      <c r="K39" s="822" t="s">
        <v>103</v>
      </c>
      <c r="L39" s="822" t="s">
        <v>103</v>
      </c>
      <c r="M39" s="822" t="s">
        <v>103</v>
      </c>
      <c r="N39" s="822" t="s">
        <v>103</v>
      </c>
      <c r="O39" s="822" t="s">
        <v>103</v>
      </c>
      <c r="P39" s="847"/>
      <c r="Q39" s="807"/>
      <c r="R39" s="803"/>
      <c r="S39" s="861"/>
      <c r="U39" s="870" t="str">
        <f t="shared" si="1"/>
        <v/>
      </c>
    </row>
    <row r="40" spans="1:21" s="654" customFormat="1" ht="18" customHeight="1">
      <c r="A40" s="794" t="s">
        <v>462</v>
      </c>
      <c r="B40" s="803"/>
      <c r="C40" s="803"/>
      <c r="D40" s="803"/>
      <c r="E40" s="807"/>
      <c r="F40" s="809"/>
      <c r="G40" s="816"/>
      <c r="H40" s="822"/>
      <c r="I40" s="828" t="str">
        <f>IFERROR(VLOOKUP(U40,'プルダウンリスト【触らない】'!$D$15:$E$70,2,FALSE),"")</f>
        <v/>
      </c>
      <c r="J40" s="832" t="str">
        <f t="shared" si="0"/>
        <v/>
      </c>
      <c r="K40" s="822" t="s">
        <v>103</v>
      </c>
      <c r="L40" s="822" t="s">
        <v>103</v>
      </c>
      <c r="M40" s="822" t="s">
        <v>103</v>
      </c>
      <c r="N40" s="822" t="s">
        <v>103</v>
      </c>
      <c r="O40" s="822" t="s">
        <v>103</v>
      </c>
      <c r="P40" s="847"/>
      <c r="Q40" s="807"/>
      <c r="R40" s="803"/>
      <c r="S40" s="861"/>
      <c r="U40" s="870" t="str">
        <f t="shared" si="1"/>
        <v/>
      </c>
    </row>
    <row r="41" spans="1:21" s="654" customFormat="1" ht="18" customHeight="1">
      <c r="A41" s="794" t="s">
        <v>462</v>
      </c>
      <c r="B41" s="803"/>
      <c r="C41" s="803"/>
      <c r="D41" s="803"/>
      <c r="E41" s="807"/>
      <c r="F41" s="809"/>
      <c r="G41" s="816"/>
      <c r="H41" s="822"/>
      <c r="I41" s="828" t="str">
        <f>IFERROR(VLOOKUP(U41,'プルダウンリスト【触らない】'!$D$15:$E$70,2,FALSE),"")</f>
        <v/>
      </c>
      <c r="J41" s="832" t="str">
        <f t="shared" si="0"/>
        <v/>
      </c>
      <c r="K41" s="822" t="s">
        <v>103</v>
      </c>
      <c r="L41" s="822" t="s">
        <v>103</v>
      </c>
      <c r="M41" s="822" t="s">
        <v>103</v>
      </c>
      <c r="N41" s="822" t="s">
        <v>103</v>
      </c>
      <c r="O41" s="822" t="s">
        <v>103</v>
      </c>
      <c r="P41" s="847"/>
      <c r="Q41" s="807"/>
      <c r="R41" s="803"/>
      <c r="S41" s="861"/>
      <c r="U41" s="870" t="str">
        <f t="shared" si="1"/>
        <v/>
      </c>
    </row>
    <row r="42" spans="1:21" s="654" customFormat="1" ht="18" customHeight="1">
      <c r="A42" s="794" t="s">
        <v>462</v>
      </c>
      <c r="B42" s="803"/>
      <c r="C42" s="803"/>
      <c r="D42" s="803"/>
      <c r="E42" s="807"/>
      <c r="F42" s="809"/>
      <c r="G42" s="816"/>
      <c r="H42" s="822"/>
      <c r="I42" s="828" t="str">
        <f>IFERROR(VLOOKUP(U42,'プルダウンリスト【触らない】'!$D$15:$E$70,2,FALSE),"")</f>
        <v/>
      </c>
      <c r="J42" s="832" t="str">
        <f t="shared" si="0"/>
        <v/>
      </c>
      <c r="K42" s="822" t="s">
        <v>103</v>
      </c>
      <c r="L42" s="822" t="s">
        <v>103</v>
      </c>
      <c r="M42" s="822" t="s">
        <v>103</v>
      </c>
      <c r="N42" s="822" t="s">
        <v>103</v>
      </c>
      <c r="O42" s="822" t="s">
        <v>103</v>
      </c>
      <c r="P42" s="847"/>
      <c r="Q42" s="807"/>
      <c r="R42" s="803"/>
      <c r="S42" s="861"/>
      <c r="U42" s="870" t="str">
        <f t="shared" si="1"/>
        <v/>
      </c>
    </row>
    <row r="43" spans="1:21" s="654" customFormat="1" ht="18" customHeight="1">
      <c r="A43" s="794" t="s">
        <v>462</v>
      </c>
      <c r="B43" s="803"/>
      <c r="C43" s="803"/>
      <c r="D43" s="803"/>
      <c r="E43" s="807"/>
      <c r="F43" s="809"/>
      <c r="G43" s="816"/>
      <c r="H43" s="822"/>
      <c r="I43" s="828" t="str">
        <f>IFERROR(VLOOKUP(U43,'プルダウンリスト【触らない】'!$D$15:$E$70,2,FALSE),"")</f>
        <v/>
      </c>
      <c r="J43" s="832" t="str">
        <f t="shared" si="0"/>
        <v/>
      </c>
      <c r="K43" s="822" t="s">
        <v>103</v>
      </c>
      <c r="L43" s="822" t="s">
        <v>103</v>
      </c>
      <c r="M43" s="822" t="s">
        <v>103</v>
      </c>
      <c r="N43" s="822" t="s">
        <v>103</v>
      </c>
      <c r="O43" s="822" t="s">
        <v>103</v>
      </c>
      <c r="P43" s="847"/>
      <c r="Q43" s="807"/>
      <c r="R43" s="803"/>
      <c r="S43" s="861"/>
      <c r="U43" s="870" t="str">
        <f t="shared" si="1"/>
        <v/>
      </c>
    </row>
    <row r="44" spans="1:21" s="654" customFormat="1" ht="18" customHeight="1">
      <c r="A44" s="794" t="s">
        <v>462</v>
      </c>
      <c r="B44" s="803"/>
      <c r="C44" s="803"/>
      <c r="D44" s="803"/>
      <c r="E44" s="807"/>
      <c r="F44" s="809"/>
      <c r="G44" s="816"/>
      <c r="H44" s="822"/>
      <c r="I44" s="828" t="str">
        <f>IFERROR(VLOOKUP(U44,'プルダウンリスト【触らない】'!$D$15:$E$70,2,FALSE),"")</f>
        <v/>
      </c>
      <c r="J44" s="832" t="str">
        <f t="shared" si="0"/>
        <v/>
      </c>
      <c r="K44" s="822" t="s">
        <v>103</v>
      </c>
      <c r="L44" s="822" t="s">
        <v>103</v>
      </c>
      <c r="M44" s="822" t="s">
        <v>103</v>
      </c>
      <c r="N44" s="822" t="s">
        <v>103</v>
      </c>
      <c r="O44" s="822" t="s">
        <v>103</v>
      </c>
      <c r="P44" s="847"/>
      <c r="Q44" s="807"/>
      <c r="R44" s="803"/>
      <c r="S44" s="861"/>
      <c r="U44" s="870" t="str">
        <f t="shared" si="1"/>
        <v/>
      </c>
    </row>
    <row r="45" spans="1:21" s="654" customFormat="1" ht="18" customHeight="1">
      <c r="A45" s="794" t="s">
        <v>462</v>
      </c>
      <c r="B45" s="803"/>
      <c r="C45" s="803"/>
      <c r="D45" s="803"/>
      <c r="E45" s="807"/>
      <c r="F45" s="809"/>
      <c r="G45" s="816"/>
      <c r="H45" s="822"/>
      <c r="I45" s="828" t="str">
        <f>IFERROR(VLOOKUP(U45,'プルダウンリスト【触らない】'!$D$15:$E$70,2,FALSE),"")</f>
        <v/>
      </c>
      <c r="J45" s="832" t="str">
        <f t="shared" si="0"/>
        <v/>
      </c>
      <c r="K45" s="822" t="s">
        <v>103</v>
      </c>
      <c r="L45" s="822" t="s">
        <v>103</v>
      </c>
      <c r="M45" s="822" t="s">
        <v>103</v>
      </c>
      <c r="N45" s="822" t="s">
        <v>103</v>
      </c>
      <c r="O45" s="822" t="s">
        <v>103</v>
      </c>
      <c r="P45" s="847"/>
      <c r="Q45" s="807"/>
      <c r="R45" s="803"/>
      <c r="S45" s="861"/>
      <c r="U45" s="870" t="str">
        <f t="shared" si="1"/>
        <v/>
      </c>
    </row>
    <row r="46" spans="1:21" s="654" customFormat="1" ht="18" customHeight="1">
      <c r="A46" s="794" t="s">
        <v>462</v>
      </c>
      <c r="B46" s="803"/>
      <c r="C46" s="803"/>
      <c r="D46" s="803"/>
      <c r="E46" s="807"/>
      <c r="F46" s="809"/>
      <c r="G46" s="816"/>
      <c r="H46" s="822"/>
      <c r="I46" s="828" t="str">
        <f>IFERROR(VLOOKUP(U46,'プルダウンリスト【触らない】'!$D$15:$E$70,2,FALSE),"")</f>
        <v/>
      </c>
      <c r="J46" s="832" t="str">
        <f t="shared" si="0"/>
        <v/>
      </c>
      <c r="K46" s="822" t="s">
        <v>103</v>
      </c>
      <c r="L46" s="822" t="s">
        <v>103</v>
      </c>
      <c r="M46" s="822" t="s">
        <v>103</v>
      </c>
      <c r="N46" s="822" t="s">
        <v>103</v>
      </c>
      <c r="O46" s="822" t="s">
        <v>103</v>
      </c>
      <c r="P46" s="847"/>
      <c r="Q46" s="807"/>
      <c r="R46" s="803"/>
      <c r="S46" s="861"/>
      <c r="U46" s="870" t="str">
        <f t="shared" si="1"/>
        <v/>
      </c>
    </row>
    <row r="47" spans="1:21" s="654" customFormat="1" ht="18" customHeight="1">
      <c r="A47" s="794" t="s">
        <v>462</v>
      </c>
      <c r="B47" s="803"/>
      <c r="C47" s="803"/>
      <c r="D47" s="803"/>
      <c r="E47" s="807"/>
      <c r="F47" s="809"/>
      <c r="G47" s="816"/>
      <c r="H47" s="822"/>
      <c r="I47" s="828" t="str">
        <f>IFERROR(VLOOKUP(U47,'プルダウンリスト【触らない】'!$D$15:$E$70,2,FALSE),"")</f>
        <v/>
      </c>
      <c r="J47" s="832" t="str">
        <f t="shared" si="0"/>
        <v/>
      </c>
      <c r="K47" s="822" t="s">
        <v>103</v>
      </c>
      <c r="L47" s="822" t="s">
        <v>103</v>
      </c>
      <c r="M47" s="822" t="s">
        <v>103</v>
      </c>
      <c r="N47" s="822" t="s">
        <v>103</v>
      </c>
      <c r="O47" s="822" t="s">
        <v>103</v>
      </c>
      <c r="P47" s="847"/>
      <c r="Q47" s="807"/>
      <c r="R47" s="803"/>
      <c r="S47" s="861"/>
      <c r="U47" s="870" t="str">
        <f t="shared" si="1"/>
        <v/>
      </c>
    </row>
    <row r="48" spans="1:21" s="654" customFormat="1" ht="18" customHeight="1">
      <c r="A48" s="794" t="s">
        <v>462</v>
      </c>
      <c r="B48" s="803"/>
      <c r="C48" s="803"/>
      <c r="D48" s="803"/>
      <c r="E48" s="807"/>
      <c r="F48" s="809"/>
      <c r="G48" s="816"/>
      <c r="H48" s="822"/>
      <c r="I48" s="828" t="str">
        <f>IFERROR(VLOOKUP(U48,'プルダウンリスト【触らない】'!$D$15:$E$70,2,FALSE),"")</f>
        <v/>
      </c>
      <c r="J48" s="832" t="str">
        <f t="shared" si="0"/>
        <v/>
      </c>
      <c r="K48" s="822" t="s">
        <v>103</v>
      </c>
      <c r="L48" s="822" t="s">
        <v>103</v>
      </c>
      <c r="M48" s="822" t="s">
        <v>103</v>
      </c>
      <c r="N48" s="822" t="s">
        <v>103</v>
      </c>
      <c r="O48" s="822" t="s">
        <v>103</v>
      </c>
      <c r="P48" s="847"/>
      <c r="Q48" s="807"/>
      <c r="R48" s="803"/>
      <c r="S48" s="861"/>
      <c r="U48" s="870" t="str">
        <f t="shared" si="1"/>
        <v/>
      </c>
    </row>
    <row r="49" spans="1:21" s="654" customFormat="1" ht="18" customHeight="1">
      <c r="A49" s="794" t="s">
        <v>462</v>
      </c>
      <c r="B49" s="803"/>
      <c r="C49" s="803"/>
      <c r="D49" s="803"/>
      <c r="E49" s="807"/>
      <c r="F49" s="809"/>
      <c r="G49" s="816"/>
      <c r="H49" s="822"/>
      <c r="I49" s="828" t="str">
        <f>IFERROR(VLOOKUP(U49,'プルダウンリスト【触らない】'!$D$15:$E$70,2,FALSE),"")</f>
        <v/>
      </c>
      <c r="J49" s="832" t="str">
        <f t="shared" si="0"/>
        <v/>
      </c>
      <c r="K49" s="822" t="s">
        <v>103</v>
      </c>
      <c r="L49" s="822" t="s">
        <v>103</v>
      </c>
      <c r="M49" s="822" t="s">
        <v>103</v>
      </c>
      <c r="N49" s="822" t="s">
        <v>103</v>
      </c>
      <c r="O49" s="822" t="s">
        <v>103</v>
      </c>
      <c r="P49" s="847"/>
      <c r="Q49" s="807"/>
      <c r="R49" s="803"/>
      <c r="S49" s="861"/>
      <c r="U49" s="870" t="str">
        <f t="shared" si="1"/>
        <v/>
      </c>
    </row>
    <row r="50" spans="1:21" s="654" customFormat="1" ht="18" customHeight="1">
      <c r="A50" s="794" t="s">
        <v>462</v>
      </c>
      <c r="B50" s="803"/>
      <c r="C50" s="803"/>
      <c r="D50" s="803"/>
      <c r="E50" s="807"/>
      <c r="F50" s="809"/>
      <c r="G50" s="816"/>
      <c r="H50" s="822"/>
      <c r="I50" s="828" t="str">
        <f>IFERROR(VLOOKUP(U50,'プルダウンリスト【触らない】'!$D$15:$E$70,2,FALSE),"")</f>
        <v/>
      </c>
      <c r="J50" s="832" t="str">
        <f t="shared" si="0"/>
        <v/>
      </c>
      <c r="K50" s="822"/>
      <c r="L50" s="822"/>
      <c r="M50" s="822"/>
      <c r="N50" s="822"/>
      <c r="O50" s="822"/>
      <c r="P50" s="847"/>
      <c r="Q50" s="807"/>
      <c r="R50" s="803"/>
      <c r="S50" s="861"/>
      <c r="U50" s="870" t="str">
        <f t="shared" si="1"/>
        <v/>
      </c>
    </row>
    <row r="51" spans="1:21" s="654" customFormat="1" ht="18" customHeight="1">
      <c r="A51" s="794" t="s">
        <v>462</v>
      </c>
      <c r="B51" s="803"/>
      <c r="C51" s="803"/>
      <c r="D51" s="803"/>
      <c r="E51" s="807"/>
      <c r="F51" s="809"/>
      <c r="G51" s="816"/>
      <c r="H51" s="822"/>
      <c r="I51" s="828" t="str">
        <f>IFERROR(VLOOKUP(U51,'プルダウンリスト【触らない】'!$D$15:$E$70,2,FALSE),"")</f>
        <v/>
      </c>
      <c r="J51" s="832" t="str">
        <f t="shared" si="0"/>
        <v/>
      </c>
      <c r="K51" s="822"/>
      <c r="L51" s="822"/>
      <c r="M51" s="822"/>
      <c r="N51" s="822"/>
      <c r="O51" s="822"/>
      <c r="P51" s="847"/>
      <c r="Q51" s="807"/>
      <c r="R51" s="803"/>
      <c r="S51" s="861"/>
      <c r="U51" s="870" t="str">
        <f t="shared" si="1"/>
        <v/>
      </c>
    </row>
    <row r="52" spans="1:21" s="654" customFormat="1" ht="18" customHeight="1">
      <c r="A52" s="794" t="s">
        <v>462</v>
      </c>
      <c r="B52" s="803"/>
      <c r="C52" s="803"/>
      <c r="D52" s="803"/>
      <c r="E52" s="807"/>
      <c r="F52" s="809"/>
      <c r="G52" s="816"/>
      <c r="H52" s="822"/>
      <c r="I52" s="828" t="str">
        <f>IFERROR(VLOOKUP(U52,'プルダウンリスト【触らない】'!$D$15:$E$70,2,FALSE),"")</f>
        <v/>
      </c>
      <c r="J52" s="832" t="str">
        <f t="shared" si="0"/>
        <v/>
      </c>
      <c r="K52" s="822"/>
      <c r="L52" s="822"/>
      <c r="M52" s="822"/>
      <c r="N52" s="822"/>
      <c r="O52" s="822"/>
      <c r="P52" s="847"/>
      <c r="Q52" s="807"/>
      <c r="R52" s="803"/>
      <c r="S52" s="861"/>
      <c r="U52" s="870" t="str">
        <f t="shared" si="1"/>
        <v/>
      </c>
    </row>
    <row r="53" spans="1:21" s="654" customFormat="1" ht="18" customHeight="1">
      <c r="A53" s="794" t="s">
        <v>462</v>
      </c>
      <c r="B53" s="803"/>
      <c r="C53" s="803"/>
      <c r="D53" s="803"/>
      <c r="E53" s="807"/>
      <c r="F53" s="809"/>
      <c r="G53" s="816"/>
      <c r="H53" s="822"/>
      <c r="I53" s="828" t="str">
        <f>IFERROR(VLOOKUP(U53,'プルダウンリスト【触らない】'!$D$15:$E$70,2,FALSE),"")</f>
        <v/>
      </c>
      <c r="J53" s="832" t="str">
        <f t="shared" si="0"/>
        <v/>
      </c>
      <c r="K53" s="822"/>
      <c r="L53" s="822"/>
      <c r="M53" s="822"/>
      <c r="N53" s="822"/>
      <c r="O53" s="822"/>
      <c r="P53" s="847"/>
      <c r="Q53" s="807"/>
      <c r="R53" s="803"/>
      <c r="S53" s="861"/>
      <c r="U53" s="870" t="str">
        <f t="shared" si="1"/>
        <v/>
      </c>
    </row>
    <row r="54" spans="1:21" s="654" customFormat="1" ht="18" customHeight="1">
      <c r="A54" s="794" t="s">
        <v>462</v>
      </c>
      <c r="B54" s="803"/>
      <c r="C54" s="803"/>
      <c r="D54" s="803"/>
      <c r="E54" s="807"/>
      <c r="F54" s="809"/>
      <c r="G54" s="816"/>
      <c r="H54" s="822"/>
      <c r="I54" s="828" t="str">
        <f>IFERROR(VLOOKUP(U54,'プルダウンリスト【触らない】'!$D$15:$E$70,2,FALSE),"")</f>
        <v/>
      </c>
      <c r="J54" s="832" t="str">
        <f t="shared" si="0"/>
        <v/>
      </c>
      <c r="K54" s="822"/>
      <c r="L54" s="822"/>
      <c r="M54" s="822"/>
      <c r="N54" s="822"/>
      <c r="O54" s="822"/>
      <c r="P54" s="847"/>
      <c r="Q54" s="807"/>
      <c r="R54" s="803"/>
      <c r="S54" s="861"/>
      <c r="U54" s="870" t="str">
        <f t="shared" si="1"/>
        <v/>
      </c>
    </row>
    <row r="55" spans="1:21" s="654" customFormat="1" ht="18" customHeight="1">
      <c r="A55" s="794" t="s">
        <v>462</v>
      </c>
      <c r="B55" s="803"/>
      <c r="C55" s="803"/>
      <c r="D55" s="803"/>
      <c r="E55" s="807"/>
      <c r="F55" s="809"/>
      <c r="G55" s="816"/>
      <c r="H55" s="822"/>
      <c r="I55" s="828" t="str">
        <f>IFERROR(VLOOKUP(U55,'プルダウンリスト【触らない】'!$D$15:$E$70,2,FALSE),"")</f>
        <v/>
      </c>
      <c r="J55" s="832" t="str">
        <f t="shared" si="0"/>
        <v/>
      </c>
      <c r="K55" s="822"/>
      <c r="L55" s="822"/>
      <c r="M55" s="822"/>
      <c r="N55" s="822"/>
      <c r="O55" s="822"/>
      <c r="P55" s="847"/>
      <c r="Q55" s="807"/>
      <c r="R55" s="803"/>
      <c r="S55" s="861"/>
      <c r="U55" s="870" t="str">
        <f t="shared" si="1"/>
        <v/>
      </c>
    </row>
    <row r="56" spans="1:21" s="654" customFormat="1" ht="18" customHeight="1">
      <c r="A56" s="794" t="s">
        <v>462</v>
      </c>
      <c r="B56" s="803"/>
      <c r="C56" s="803"/>
      <c r="D56" s="803"/>
      <c r="E56" s="807"/>
      <c r="F56" s="809"/>
      <c r="G56" s="816"/>
      <c r="H56" s="822"/>
      <c r="I56" s="828" t="str">
        <f>IFERROR(VLOOKUP(U56,'プルダウンリスト【触らない】'!$D$15:$E$70,2,FALSE),"")</f>
        <v/>
      </c>
      <c r="J56" s="832" t="str">
        <f t="shared" si="0"/>
        <v/>
      </c>
      <c r="K56" s="822"/>
      <c r="L56" s="822"/>
      <c r="M56" s="822"/>
      <c r="N56" s="822"/>
      <c r="O56" s="822"/>
      <c r="P56" s="847"/>
      <c r="Q56" s="807"/>
      <c r="R56" s="803"/>
      <c r="S56" s="861"/>
      <c r="U56" s="870" t="str">
        <f t="shared" si="1"/>
        <v/>
      </c>
    </row>
    <row r="57" spans="1:21" s="654" customFormat="1" ht="18" customHeight="1">
      <c r="A57" s="794" t="s">
        <v>462</v>
      </c>
      <c r="B57" s="803"/>
      <c r="C57" s="803"/>
      <c r="D57" s="803"/>
      <c r="E57" s="807"/>
      <c r="F57" s="809"/>
      <c r="G57" s="816"/>
      <c r="H57" s="822"/>
      <c r="I57" s="828" t="str">
        <f>IFERROR(VLOOKUP(U57,'プルダウンリスト【触らない】'!$D$15:$E$70,2,FALSE),"")</f>
        <v/>
      </c>
      <c r="J57" s="832" t="str">
        <f t="shared" si="0"/>
        <v/>
      </c>
      <c r="K57" s="822"/>
      <c r="L57" s="822"/>
      <c r="M57" s="822"/>
      <c r="N57" s="822"/>
      <c r="O57" s="822"/>
      <c r="P57" s="847"/>
      <c r="Q57" s="807"/>
      <c r="R57" s="803"/>
      <c r="S57" s="861"/>
      <c r="U57" s="870" t="str">
        <f t="shared" si="1"/>
        <v/>
      </c>
    </row>
    <row r="58" spans="1:21" s="654" customFormat="1" ht="18" customHeight="1">
      <c r="A58" s="794" t="s">
        <v>462</v>
      </c>
      <c r="B58" s="803"/>
      <c r="C58" s="803"/>
      <c r="D58" s="803"/>
      <c r="E58" s="807"/>
      <c r="F58" s="809"/>
      <c r="G58" s="816"/>
      <c r="H58" s="822"/>
      <c r="I58" s="828" t="str">
        <f>IFERROR(VLOOKUP(U58,'プルダウンリスト【触らない】'!$D$15:$E$70,2,FALSE),"")</f>
        <v/>
      </c>
      <c r="J58" s="832" t="str">
        <f t="shared" si="0"/>
        <v/>
      </c>
      <c r="K58" s="822"/>
      <c r="L58" s="822"/>
      <c r="M58" s="822"/>
      <c r="N58" s="822"/>
      <c r="O58" s="822"/>
      <c r="P58" s="847"/>
      <c r="Q58" s="807"/>
      <c r="R58" s="803"/>
      <c r="S58" s="861"/>
      <c r="U58" s="870" t="str">
        <f t="shared" si="1"/>
        <v/>
      </c>
    </row>
    <row r="59" spans="1:21" s="654" customFormat="1" ht="18" customHeight="1">
      <c r="A59" s="794" t="s">
        <v>462</v>
      </c>
      <c r="B59" s="803"/>
      <c r="C59" s="803"/>
      <c r="D59" s="803"/>
      <c r="E59" s="807"/>
      <c r="F59" s="809"/>
      <c r="G59" s="816"/>
      <c r="H59" s="822"/>
      <c r="I59" s="828" t="str">
        <f>IFERROR(VLOOKUP(U59,'プルダウンリスト【触らない】'!$D$15:$E$70,2,FALSE),"")</f>
        <v/>
      </c>
      <c r="J59" s="832" t="str">
        <f t="shared" si="0"/>
        <v/>
      </c>
      <c r="K59" s="822"/>
      <c r="L59" s="822"/>
      <c r="M59" s="822"/>
      <c r="N59" s="822"/>
      <c r="O59" s="822"/>
      <c r="P59" s="847"/>
      <c r="Q59" s="807"/>
      <c r="R59" s="803"/>
      <c r="S59" s="861"/>
      <c r="U59" s="870" t="str">
        <f t="shared" si="1"/>
        <v/>
      </c>
    </row>
    <row r="60" spans="1:21" s="654" customFormat="1" ht="18" customHeight="1">
      <c r="A60" s="794" t="s">
        <v>462</v>
      </c>
      <c r="B60" s="803"/>
      <c r="C60" s="803"/>
      <c r="D60" s="803"/>
      <c r="E60" s="807"/>
      <c r="F60" s="809"/>
      <c r="G60" s="816"/>
      <c r="H60" s="822"/>
      <c r="I60" s="828" t="str">
        <f>IFERROR(VLOOKUP(U60,'プルダウンリスト【触らない】'!$D$15:$E$70,2,FALSE),"")</f>
        <v/>
      </c>
      <c r="J60" s="832" t="str">
        <f t="shared" si="0"/>
        <v/>
      </c>
      <c r="K60" s="822"/>
      <c r="L60" s="822"/>
      <c r="M60" s="822"/>
      <c r="N60" s="822"/>
      <c r="O60" s="822"/>
      <c r="P60" s="847"/>
      <c r="Q60" s="807"/>
      <c r="R60" s="803"/>
      <c r="S60" s="861"/>
      <c r="U60" s="870" t="str">
        <f t="shared" si="1"/>
        <v/>
      </c>
    </row>
    <row r="61" spans="1:21" s="654" customFormat="1" ht="18" customHeight="1">
      <c r="A61" s="794" t="s">
        <v>462</v>
      </c>
      <c r="B61" s="803"/>
      <c r="C61" s="803"/>
      <c r="D61" s="803"/>
      <c r="E61" s="807"/>
      <c r="F61" s="809"/>
      <c r="G61" s="816"/>
      <c r="H61" s="822"/>
      <c r="I61" s="828" t="str">
        <f>IFERROR(VLOOKUP(U61,'プルダウンリスト【触らない】'!$D$15:$E$70,2,FALSE),"")</f>
        <v/>
      </c>
      <c r="J61" s="832" t="str">
        <f t="shared" si="0"/>
        <v/>
      </c>
      <c r="K61" s="822"/>
      <c r="L61" s="822"/>
      <c r="M61" s="822"/>
      <c r="N61" s="822"/>
      <c r="O61" s="822"/>
      <c r="P61" s="847"/>
      <c r="Q61" s="807"/>
      <c r="R61" s="803"/>
      <c r="S61" s="861"/>
      <c r="U61" s="870" t="str">
        <f t="shared" si="1"/>
        <v/>
      </c>
    </row>
    <row r="62" spans="1:21" s="654" customFormat="1" ht="18" customHeight="1">
      <c r="A62" s="794" t="s">
        <v>462</v>
      </c>
      <c r="B62" s="803"/>
      <c r="C62" s="803"/>
      <c r="D62" s="803"/>
      <c r="E62" s="807"/>
      <c r="F62" s="809"/>
      <c r="G62" s="816"/>
      <c r="H62" s="822"/>
      <c r="I62" s="828" t="str">
        <f>IFERROR(VLOOKUP(U62,'プルダウンリスト【触らない】'!$D$15:$E$70,2,FALSE),"")</f>
        <v/>
      </c>
      <c r="J62" s="832" t="str">
        <f t="shared" si="0"/>
        <v/>
      </c>
      <c r="K62" s="822" t="s">
        <v>103</v>
      </c>
      <c r="L62" s="822" t="s">
        <v>103</v>
      </c>
      <c r="M62" s="822" t="s">
        <v>103</v>
      </c>
      <c r="N62" s="822" t="s">
        <v>103</v>
      </c>
      <c r="O62" s="822" t="s">
        <v>103</v>
      </c>
      <c r="P62" s="847"/>
      <c r="Q62" s="807"/>
      <c r="R62" s="803"/>
      <c r="S62" s="861"/>
      <c r="U62" s="870" t="str">
        <f t="shared" si="1"/>
        <v/>
      </c>
    </row>
    <row r="63" spans="1:21" s="654" customFormat="1" ht="18" customHeight="1">
      <c r="A63" s="794" t="s">
        <v>462</v>
      </c>
      <c r="B63" s="803"/>
      <c r="C63" s="803"/>
      <c r="D63" s="803"/>
      <c r="E63" s="807"/>
      <c r="F63" s="809"/>
      <c r="G63" s="816"/>
      <c r="H63" s="822"/>
      <c r="I63" s="828" t="str">
        <f>IFERROR(VLOOKUP(U63,'プルダウンリスト【触らない】'!$D$15:$E$70,2,FALSE),"")</f>
        <v/>
      </c>
      <c r="J63" s="832" t="str">
        <f t="shared" si="0"/>
        <v/>
      </c>
      <c r="K63" s="822" t="s">
        <v>103</v>
      </c>
      <c r="L63" s="822" t="s">
        <v>103</v>
      </c>
      <c r="M63" s="822" t="s">
        <v>103</v>
      </c>
      <c r="N63" s="822"/>
      <c r="O63" s="822" t="s">
        <v>103</v>
      </c>
      <c r="P63" s="847"/>
      <c r="Q63" s="807"/>
      <c r="R63" s="803"/>
      <c r="S63" s="861"/>
      <c r="U63" s="870" t="str">
        <f t="shared" si="1"/>
        <v/>
      </c>
    </row>
    <row r="64" spans="1:21" s="654" customFormat="1" ht="18" customHeight="1">
      <c r="A64" s="794" t="s">
        <v>462</v>
      </c>
      <c r="B64" s="803"/>
      <c r="C64" s="803"/>
      <c r="D64" s="803"/>
      <c r="E64" s="807"/>
      <c r="F64" s="809"/>
      <c r="G64" s="816"/>
      <c r="H64" s="822"/>
      <c r="I64" s="828" t="str">
        <f>IFERROR(VLOOKUP(U64,'プルダウンリスト【触らない】'!$D$15:$E$70,2,FALSE),"")</f>
        <v/>
      </c>
      <c r="J64" s="832" t="str">
        <f t="shared" si="0"/>
        <v/>
      </c>
      <c r="K64" s="822" t="s">
        <v>103</v>
      </c>
      <c r="L64" s="822" t="s">
        <v>103</v>
      </c>
      <c r="M64" s="822" t="s">
        <v>103</v>
      </c>
      <c r="N64" s="822" t="s">
        <v>103</v>
      </c>
      <c r="O64" s="822" t="s">
        <v>103</v>
      </c>
      <c r="P64" s="847"/>
      <c r="Q64" s="807"/>
      <c r="R64" s="803"/>
      <c r="S64" s="861"/>
      <c r="U64" s="870" t="str">
        <f t="shared" si="1"/>
        <v/>
      </c>
    </row>
    <row r="65" spans="1:28" s="654" customFormat="1" ht="18" customHeight="1">
      <c r="A65" s="794" t="s">
        <v>462</v>
      </c>
      <c r="B65" s="803"/>
      <c r="C65" s="803"/>
      <c r="D65" s="803"/>
      <c r="E65" s="807"/>
      <c r="F65" s="809"/>
      <c r="G65" s="816"/>
      <c r="H65" s="822"/>
      <c r="I65" s="828" t="str">
        <f>IFERROR(VLOOKUP(U65,'プルダウンリスト【触らない】'!$D$15:$E$70,2,FALSE),"")</f>
        <v/>
      </c>
      <c r="J65" s="832" t="str">
        <f t="shared" si="0"/>
        <v/>
      </c>
      <c r="K65" s="822" t="s">
        <v>103</v>
      </c>
      <c r="L65" s="822" t="s">
        <v>103</v>
      </c>
      <c r="M65" s="822" t="s">
        <v>103</v>
      </c>
      <c r="N65" s="822" t="s">
        <v>103</v>
      </c>
      <c r="O65" s="822" t="s">
        <v>103</v>
      </c>
      <c r="P65" s="847"/>
      <c r="Q65" s="807"/>
      <c r="R65" s="803"/>
      <c r="S65" s="861"/>
      <c r="U65" s="870" t="str">
        <f t="shared" si="1"/>
        <v/>
      </c>
    </row>
    <row r="66" spans="1:28" s="654" customFormat="1" ht="18" customHeight="1">
      <c r="A66" s="794" t="s">
        <v>462</v>
      </c>
      <c r="B66" s="803"/>
      <c r="C66" s="803"/>
      <c r="D66" s="803"/>
      <c r="E66" s="807"/>
      <c r="F66" s="809"/>
      <c r="G66" s="816"/>
      <c r="H66" s="822"/>
      <c r="I66" s="828" t="str">
        <f>IFERROR(VLOOKUP(U66,'プルダウンリスト【触らない】'!$D$15:$E$70,2,FALSE),"")</f>
        <v/>
      </c>
      <c r="J66" s="832" t="str">
        <f t="shared" si="0"/>
        <v/>
      </c>
      <c r="K66" s="822" t="s">
        <v>103</v>
      </c>
      <c r="L66" s="822" t="s">
        <v>103</v>
      </c>
      <c r="M66" s="822" t="s">
        <v>103</v>
      </c>
      <c r="N66" s="822" t="s">
        <v>103</v>
      </c>
      <c r="O66" s="822" t="s">
        <v>103</v>
      </c>
      <c r="P66" s="847"/>
      <c r="Q66" s="807"/>
      <c r="R66" s="803"/>
      <c r="S66" s="861"/>
      <c r="U66" s="870" t="str">
        <f t="shared" si="1"/>
        <v/>
      </c>
    </row>
    <row r="67" spans="1:28" s="654" customFormat="1" ht="18" customHeight="1">
      <c r="A67" s="794" t="s">
        <v>462</v>
      </c>
      <c r="B67" s="803"/>
      <c r="C67" s="803"/>
      <c r="D67" s="803"/>
      <c r="E67" s="807"/>
      <c r="F67" s="809"/>
      <c r="G67" s="816"/>
      <c r="H67" s="822"/>
      <c r="I67" s="828" t="str">
        <f>IFERROR(VLOOKUP(U67,'プルダウンリスト【触らない】'!$D$15:$E$70,2,FALSE),"")</f>
        <v/>
      </c>
      <c r="J67" s="832" t="str">
        <f t="shared" si="0"/>
        <v/>
      </c>
      <c r="K67" s="822" t="s">
        <v>103</v>
      </c>
      <c r="L67" s="822" t="s">
        <v>103</v>
      </c>
      <c r="M67" s="822" t="s">
        <v>103</v>
      </c>
      <c r="N67" s="822" t="s">
        <v>103</v>
      </c>
      <c r="O67" s="822" t="s">
        <v>103</v>
      </c>
      <c r="P67" s="847"/>
      <c r="Q67" s="807"/>
      <c r="R67" s="803"/>
      <c r="S67" s="861"/>
      <c r="U67" s="870" t="str">
        <f t="shared" si="1"/>
        <v/>
      </c>
    </row>
    <row r="68" spans="1:28" s="654" customFormat="1" ht="18" customHeight="1">
      <c r="A68" s="794" t="s">
        <v>462</v>
      </c>
      <c r="B68" s="803"/>
      <c r="C68" s="803"/>
      <c r="D68" s="803"/>
      <c r="E68" s="807"/>
      <c r="F68" s="809"/>
      <c r="G68" s="816"/>
      <c r="H68" s="822"/>
      <c r="I68" s="828" t="str">
        <f>IFERROR(VLOOKUP(U68,'プルダウンリスト【触らない】'!$D$15:$E$70,2,FALSE),"")</f>
        <v/>
      </c>
      <c r="J68" s="832" t="str">
        <f t="shared" si="0"/>
        <v/>
      </c>
      <c r="K68" s="822" t="s">
        <v>103</v>
      </c>
      <c r="L68" s="822" t="s">
        <v>103</v>
      </c>
      <c r="M68" s="822" t="s">
        <v>103</v>
      </c>
      <c r="N68" s="822" t="s">
        <v>103</v>
      </c>
      <c r="O68" s="822" t="s">
        <v>103</v>
      </c>
      <c r="P68" s="847"/>
      <c r="Q68" s="807"/>
      <c r="R68" s="803"/>
      <c r="S68" s="861"/>
      <c r="U68" s="870" t="str">
        <f t="shared" si="1"/>
        <v/>
      </c>
    </row>
    <row r="69" spans="1:28" s="781" customFormat="1" ht="28.5">
      <c r="A69" s="795"/>
      <c r="B69" s="804"/>
      <c r="C69" s="804"/>
      <c r="D69" s="804"/>
      <c r="E69" s="804"/>
      <c r="F69" s="810">
        <f>SUM(F18:F68)</f>
        <v>0</v>
      </c>
      <c r="G69" s="817"/>
      <c r="H69" s="823"/>
      <c r="I69" s="817"/>
      <c r="J69" s="833"/>
      <c r="K69" s="804"/>
      <c r="L69" s="804"/>
      <c r="M69" s="804"/>
      <c r="N69" s="804"/>
      <c r="O69" s="804"/>
      <c r="P69" s="817"/>
      <c r="Q69" s="823"/>
      <c r="R69" s="804"/>
      <c r="S69" s="862"/>
      <c r="T69" s="863"/>
      <c r="U69" s="871" t="s">
        <v>37</v>
      </c>
      <c r="V69" s="783"/>
      <c r="W69" s="783"/>
      <c r="X69" s="783"/>
      <c r="Y69" s="783"/>
      <c r="Z69" s="783"/>
      <c r="AA69" s="783"/>
      <c r="AB69" s="783"/>
    </row>
    <row r="70" spans="1:28" s="781" customFormat="1">
      <c r="A70" s="796"/>
      <c r="U70" s="782"/>
    </row>
    <row r="71" spans="1:28" s="781" customFormat="1">
      <c r="U71" s="782"/>
    </row>
    <row r="72" spans="1:28">
      <c r="A72" s="781" t="s">
        <v>415</v>
      </c>
    </row>
  </sheetData>
  <mergeCells count="21">
    <mergeCell ref="A2:S2"/>
    <mergeCell ref="A4:S4"/>
    <mergeCell ref="C6:D6"/>
    <mergeCell ref="C7:D7"/>
    <mergeCell ref="C8:D8"/>
    <mergeCell ref="C9:D9"/>
    <mergeCell ref="C10:D10"/>
    <mergeCell ref="P14:R14"/>
    <mergeCell ref="P15:R15"/>
    <mergeCell ref="P16:Q16"/>
    <mergeCell ref="F6:F7"/>
    <mergeCell ref="G6:G7"/>
    <mergeCell ref="F8:F9"/>
    <mergeCell ref="G8:G9"/>
    <mergeCell ref="A12:S13"/>
    <mergeCell ref="U12:U16"/>
    <mergeCell ref="A14:H16"/>
    <mergeCell ref="I14:I16"/>
    <mergeCell ref="K14:O15"/>
    <mergeCell ref="R16:R17"/>
    <mergeCell ref="S16:S17"/>
  </mergeCells>
  <phoneticPr fontId="7"/>
  <conditionalFormatting sqref="C6:D10">
    <cfRule type="duplicateValues" dxfId="1" priority="42"/>
  </conditionalFormatting>
  <conditionalFormatting sqref="S14:S15">
    <cfRule type="duplicateValues" dxfId="0" priority="2"/>
  </conditionalFormatting>
  <dataValidations count="10">
    <dataValidation allowBlank="1" showDropDown="0" showInputMessage="1" showErrorMessage="1" error="「〇」以外は入力できません。" sqref="G8:G9"/>
    <dataValidation type="list" allowBlank="1" showDropDown="0" showInputMessage="1" showErrorMessage="1" sqref="C6:D10">
      <formula1>"棚田地域振興活動加算,超急傾斜農地保全管理加算,ネットワーク化加算,スマート農業加算,集落機能強化加算の経過措置"</formula1>
    </dataValidation>
    <dataValidation type="list" allowBlank="1" showDropDown="0" showInputMessage="1" showErrorMessage="1" prompt="該当する場合に「〇」を記載" sqref="H18:H68">
      <formula1>"　,〇,"</formula1>
    </dataValidation>
    <dataValidation type="list" allowBlank="1" showDropDown="0" showInputMessage="1" showErrorMessage="0" prompt="通常地域（8法内）、通常地域（8法外で棚田法の交付対象農用地）、特認地域から選択" sqref="A18:A68">
      <formula1>"通常地域（8法内）,通常地域（8法以外で棚田法の交付対象農用地）,特認地域"</formula1>
    </dataValidation>
    <dataValidation type="list" allowBlank="1" showDropDown="0" showInputMessage="1" showErrorMessage="1" prompt="ネットワーク化活動計画の作成の有無を選択" sqref="S14:S15">
      <formula1>"　,〇,"</formula1>
    </dataValidation>
    <dataValidation type="list" allowBlank="1" showDropDown="0" showInputMessage="1" showErrorMessage="1" error="田、畑、草地、採草放牧地から選択してください。" prompt="田、畑、草地、採草放牧地から選択" sqref="E18:E68">
      <formula1>地目</formula1>
    </dataValidation>
    <dataValidation type="list" allowBlank="1" showDropDown="0" showInputMessage="1" showErrorMessage="0" prompt="該当する場合に「〇」を記載" sqref="S18:S68">
      <formula1>"〇"</formula1>
    </dataValidation>
    <dataValidation type="decimal" operator="greaterThanOrEqual" allowBlank="1" showDropDown="0" showInputMessage="1" showErrorMessage="1" error="数値を半角で記載してください。" sqref="F18:F68">
      <formula1>0</formula1>
    </dataValidation>
    <dataValidation type="list" allowBlank="1" showDropDown="0" showInputMessage="1" showErrorMessage="1" error="「〇」以外は入力できません。" prompt="活用する加算に「〇」を記載" sqref="K18:O68">
      <formula1>"　,〇,"</formula1>
    </dataValidation>
    <dataValidation type="list" allowBlank="1" showDropDown="0" showInputMessage="1" showErrorMessage="1" error="該当する傾斜等を選択してください。" prompt="該当する交付基準（傾斜等）を選択" sqref="G18:G68">
      <formula1>INDIRECT(E18)</formula1>
    </dataValidation>
  </dataValidations>
  <pageMargins left="0.51181102362204722" right="0.51181102362204722" top="0.74803149606299213" bottom="0.74803149606299213" header="0.31496062992125984" footer="0.31496062992125984"/>
  <pageSetup paperSize="9" scale="83" fitToWidth="1" fitToHeight="0" orientation="landscape" usePrinterDefaults="1" r:id="rId1"/>
  <rowBreaks count="1" manualBreakCount="1">
    <brk id="50" max="18"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0" prompt="該当する現況を選択">
          <x14:formula1>
            <xm:f>'プルダウンリスト【触らない】'!$A$75:$A$82</xm:f>
          </x14:formula1>
          <xm:sqref>P18:P68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15">
    <tabColor theme="1" tint="0.5"/>
  </sheetPr>
  <dimension ref="A1:E82"/>
  <sheetViews>
    <sheetView zoomScale="50" zoomScaleNormal="50" workbookViewId="0">
      <selection activeCell="P21" sqref="P21"/>
    </sheetView>
  </sheetViews>
  <sheetFormatPr defaultRowHeight="13.5"/>
  <cols>
    <col min="1" max="1" width="33.5" customWidth="1"/>
    <col min="2" max="4" width="33.25" customWidth="1"/>
    <col min="5" max="5" width="17.875" customWidth="1"/>
  </cols>
  <sheetData>
    <row r="1" spans="1:5">
      <c r="A1" t="s">
        <v>276</v>
      </c>
    </row>
    <row r="2" spans="1:5">
      <c r="A2" s="873" t="s">
        <v>269</v>
      </c>
      <c r="B2" s="873" t="s">
        <v>56</v>
      </c>
      <c r="C2" s="873" t="s">
        <v>273</v>
      </c>
      <c r="D2" s="873" t="s">
        <v>274</v>
      </c>
    </row>
    <row r="3" spans="1:5">
      <c r="A3" s="874" t="s">
        <v>254</v>
      </c>
      <c r="B3" s="874" t="s">
        <v>254</v>
      </c>
      <c r="C3" s="874" t="s">
        <v>254</v>
      </c>
      <c r="D3" s="874" t="s">
        <v>254</v>
      </c>
    </row>
    <row r="4" spans="1:5">
      <c r="A4" s="874" t="s">
        <v>270</v>
      </c>
      <c r="B4" s="874" t="s">
        <v>270</v>
      </c>
      <c r="C4" s="874" t="s">
        <v>270</v>
      </c>
      <c r="D4" s="874" t="s">
        <v>270</v>
      </c>
    </row>
    <row r="5" spans="1:5">
      <c r="A5" s="874" t="s">
        <v>120</v>
      </c>
      <c r="B5" s="874" t="s">
        <v>227</v>
      </c>
      <c r="C5" s="874" t="s">
        <v>227</v>
      </c>
      <c r="D5" s="874" t="s">
        <v>257</v>
      </c>
    </row>
    <row r="6" spans="1:5">
      <c r="A6" s="874" t="s">
        <v>227</v>
      </c>
      <c r="B6" s="874" t="s">
        <v>257</v>
      </c>
      <c r="C6" s="874" t="s">
        <v>256</v>
      </c>
      <c r="D6" s="874" t="s">
        <v>215</v>
      </c>
    </row>
    <row r="7" spans="1:5">
      <c r="A7" s="874" t="s">
        <v>257</v>
      </c>
      <c r="B7" s="874" t="s">
        <v>239</v>
      </c>
      <c r="C7" s="874" t="s">
        <v>257</v>
      </c>
      <c r="D7" s="874" t="s">
        <v>195</v>
      </c>
    </row>
    <row r="8" spans="1:5">
      <c r="A8" s="874" t="s">
        <v>27</v>
      </c>
      <c r="B8" s="874" t="s">
        <v>422</v>
      </c>
      <c r="C8" s="874" t="s">
        <v>447</v>
      </c>
      <c r="D8" s="874" t="s">
        <v>271</v>
      </c>
    </row>
    <row r="9" spans="1:5">
      <c r="A9" s="874" t="s">
        <v>271</v>
      </c>
      <c r="B9" s="874" t="s">
        <v>271</v>
      </c>
      <c r="C9" s="874" t="s">
        <v>448</v>
      </c>
      <c r="D9" s="874"/>
    </row>
    <row r="10" spans="1:5">
      <c r="A10" s="874"/>
      <c r="B10" s="874"/>
      <c r="C10" s="874" t="s">
        <v>271</v>
      </c>
      <c r="D10" s="874"/>
    </row>
    <row r="13" spans="1:5">
      <c r="A13" t="s">
        <v>268</v>
      </c>
    </row>
    <row r="14" spans="1:5">
      <c r="A14" s="873" t="s">
        <v>393</v>
      </c>
      <c r="B14" s="873" t="s">
        <v>23</v>
      </c>
      <c r="C14" s="873" t="s">
        <v>59</v>
      </c>
      <c r="D14" s="873" t="s">
        <v>217</v>
      </c>
      <c r="E14" s="873" t="s">
        <v>105</v>
      </c>
    </row>
    <row r="15" spans="1:5">
      <c r="A15" s="874" t="s">
        <v>37</v>
      </c>
      <c r="B15" s="874" t="s">
        <v>269</v>
      </c>
      <c r="C15" s="874" t="s">
        <v>254</v>
      </c>
      <c r="D15" s="876" t="str">
        <f t="shared" ref="D15:D70" si="0">A15&amp;B15&amp;C15</f>
        <v>〇田急傾斜</v>
      </c>
      <c r="E15" s="877">
        <v>21000</v>
      </c>
    </row>
    <row r="16" spans="1:5">
      <c r="A16" s="874" t="s">
        <v>37</v>
      </c>
      <c r="B16" s="874" t="s">
        <v>269</v>
      </c>
      <c r="C16" s="874" t="s">
        <v>270</v>
      </c>
      <c r="D16" s="876" t="str">
        <f t="shared" si="0"/>
        <v>〇田緩傾斜</v>
      </c>
      <c r="E16" s="877">
        <v>8000</v>
      </c>
    </row>
    <row r="17" spans="1:5">
      <c r="A17" s="874" t="s">
        <v>37</v>
      </c>
      <c r="B17" s="874" t="s">
        <v>269</v>
      </c>
      <c r="C17" s="874" t="s">
        <v>120</v>
      </c>
      <c r="D17" s="876" t="str">
        <f t="shared" si="0"/>
        <v>〇田小区画・不整形</v>
      </c>
      <c r="E17" s="877">
        <v>8000</v>
      </c>
    </row>
    <row r="18" spans="1:5">
      <c r="A18" s="874" t="s">
        <v>37</v>
      </c>
      <c r="B18" s="874" t="s">
        <v>269</v>
      </c>
      <c r="C18" s="874" t="s">
        <v>227</v>
      </c>
      <c r="D18" s="876" t="str">
        <f t="shared" si="0"/>
        <v>〇田高齢化・耕作放棄率</v>
      </c>
      <c r="E18" s="877">
        <v>8000</v>
      </c>
    </row>
    <row r="19" spans="1:5">
      <c r="A19" s="874" t="s">
        <v>37</v>
      </c>
      <c r="B19" s="874" t="s">
        <v>269</v>
      </c>
      <c r="C19" s="874" t="s">
        <v>257</v>
      </c>
      <c r="D19" s="876" t="str">
        <f t="shared" si="0"/>
        <v>〇田特認基準</v>
      </c>
      <c r="E19" s="877">
        <v>8000</v>
      </c>
    </row>
    <row r="20" spans="1:5">
      <c r="A20" s="874" t="s">
        <v>37</v>
      </c>
      <c r="B20" s="874" t="s">
        <v>269</v>
      </c>
      <c r="C20" s="874" t="s">
        <v>27</v>
      </c>
      <c r="D20" s="876" t="str">
        <f t="shared" si="0"/>
        <v>〇田交付対象外</v>
      </c>
      <c r="E20" s="877">
        <v>0</v>
      </c>
    </row>
    <row r="21" spans="1:5">
      <c r="A21" s="874" t="s">
        <v>37</v>
      </c>
      <c r="B21" s="874" t="s">
        <v>269</v>
      </c>
      <c r="C21" s="874" t="s">
        <v>271</v>
      </c>
      <c r="D21" s="876" t="str">
        <f t="shared" si="0"/>
        <v>〇田協定に含めない管理すべき農用地</v>
      </c>
      <c r="E21" s="877">
        <v>0</v>
      </c>
    </row>
    <row r="22" spans="1:5">
      <c r="A22" s="874" t="s">
        <v>37</v>
      </c>
      <c r="B22" s="874" t="s">
        <v>56</v>
      </c>
      <c r="C22" s="874" t="s">
        <v>254</v>
      </c>
      <c r="D22" s="876" t="str">
        <f t="shared" si="0"/>
        <v>〇畑急傾斜</v>
      </c>
      <c r="E22" s="877">
        <v>11500</v>
      </c>
    </row>
    <row r="23" spans="1:5">
      <c r="A23" s="874" t="s">
        <v>37</v>
      </c>
      <c r="B23" s="874" t="s">
        <v>56</v>
      </c>
      <c r="C23" s="874" t="s">
        <v>270</v>
      </c>
      <c r="D23" s="876" t="str">
        <f t="shared" si="0"/>
        <v>〇畑緩傾斜</v>
      </c>
      <c r="E23" s="877">
        <v>3500</v>
      </c>
    </row>
    <row r="24" spans="1:5">
      <c r="A24" s="874" t="s">
        <v>37</v>
      </c>
      <c r="B24" s="874" t="s">
        <v>56</v>
      </c>
      <c r="C24" s="874" t="s">
        <v>227</v>
      </c>
      <c r="D24" s="876" t="str">
        <f t="shared" si="0"/>
        <v>〇畑高齢化・耕作放棄率</v>
      </c>
      <c r="E24" s="877">
        <v>3500</v>
      </c>
    </row>
    <row r="25" spans="1:5">
      <c r="A25" s="874" t="s">
        <v>37</v>
      </c>
      <c r="B25" s="874" t="s">
        <v>56</v>
      </c>
      <c r="C25" s="874" t="s">
        <v>257</v>
      </c>
      <c r="D25" s="876" t="str">
        <f t="shared" si="0"/>
        <v>〇畑特認基準</v>
      </c>
      <c r="E25" s="877">
        <v>3500</v>
      </c>
    </row>
    <row r="26" spans="1:5">
      <c r="A26" s="874" t="s">
        <v>37</v>
      </c>
      <c r="B26" s="874" t="s">
        <v>56</v>
      </c>
      <c r="C26" s="874" t="s">
        <v>239</v>
      </c>
      <c r="D26" s="876" t="str">
        <f t="shared" si="0"/>
        <v>〇畑交付対象外（田畑混在地）</v>
      </c>
      <c r="E26" s="877">
        <v>0</v>
      </c>
    </row>
    <row r="27" spans="1:5">
      <c r="A27" s="874" t="s">
        <v>37</v>
      </c>
      <c r="B27" s="874" t="s">
        <v>56</v>
      </c>
      <c r="C27" s="874" t="s">
        <v>422</v>
      </c>
      <c r="D27" s="876" t="str">
        <f t="shared" si="0"/>
        <v>〇畑交付対象外（田畑混在地以外）</v>
      </c>
      <c r="E27" s="877">
        <v>0</v>
      </c>
    </row>
    <row r="28" spans="1:5">
      <c r="A28" s="874" t="s">
        <v>37</v>
      </c>
      <c r="B28" s="874" t="s">
        <v>56</v>
      </c>
      <c r="C28" s="874" t="s">
        <v>271</v>
      </c>
      <c r="D28" s="876" t="str">
        <f t="shared" si="0"/>
        <v>〇畑協定に含めない管理すべき農用地</v>
      </c>
      <c r="E28" s="877">
        <v>0</v>
      </c>
    </row>
    <row r="29" spans="1:5">
      <c r="A29" s="874" t="s">
        <v>37</v>
      </c>
      <c r="B29" s="874" t="s">
        <v>273</v>
      </c>
      <c r="C29" s="874" t="s">
        <v>254</v>
      </c>
      <c r="D29" s="876" t="str">
        <f t="shared" si="0"/>
        <v>〇草地急傾斜</v>
      </c>
      <c r="E29" s="877">
        <v>10500</v>
      </c>
    </row>
    <row r="30" spans="1:5">
      <c r="A30" s="874" t="s">
        <v>37</v>
      </c>
      <c r="B30" s="874" t="s">
        <v>273</v>
      </c>
      <c r="C30" s="874" t="s">
        <v>270</v>
      </c>
      <c r="D30" s="876" t="str">
        <f t="shared" si="0"/>
        <v>〇草地緩傾斜</v>
      </c>
      <c r="E30" s="877">
        <v>3000</v>
      </c>
    </row>
    <row r="31" spans="1:5">
      <c r="A31" s="874" t="s">
        <v>37</v>
      </c>
      <c r="B31" s="874" t="s">
        <v>273</v>
      </c>
      <c r="C31" s="874" t="s">
        <v>227</v>
      </c>
      <c r="D31" s="876" t="str">
        <f t="shared" si="0"/>
        <v>〇草地高齢化・耕作放棄率</v>
      </c>
      <c r="E31" s="877">
        <v>3000</v>
      </c>
    </row>
    <row r="32" spans="1:5">
      <c r="A32" s="874" t="s">
        <v>37</v>
      </c>
      <c r="B32" s="874" t="s">
        <v>273</v>
      </c>
      <c r="C32" s="874" t="s">
        <v>256</v>
      </c>
      <c r="D32" s="876" t="str">
        <f t="shared" si="0"/>
        <v>〇草地草地比率の高い草地</v>
      </c>
      <c r="E32" s="877">
        <v>1500</v>
      </c>
    </row>
    <row r="33" spans="1:5">
      <c r="A33" s="874" t="s">
        <v>37</v>
      </c>
      <c r="B33" s="874" t="s">
        <v>273</v>
      </c>
      <c r="C33" s="874" t="s">
        <v>257</v>
      </c>
      <c r="D33" s="876" t="str">
        <f t="shared" si="0"/>
        <v>〇草地特認基準</v>
      </c>
      <c r="E33" s="877">
        <v>3000</v>
      </c>
    </row>
    <row r="34" spans="1:5">
      <c r="A34" s="874" t="s">
        <v>37</v>
      </c>
      <c r="B34" s="874" t="s">
        <v>273</v>
      </c>
      <c r="C34" s="874" t="s">
        <v>447</v>
      </c>
      <c r="D34" s="876" t="str">
        <f t="shared" si="0"/>
        <v>〇草地交付対象外（田草地混在地）</v>
      </c>
      <c r="E34" s="877">
        <v>0</v>
      </c>
    </row>
    <row r="35" spans="1:5">
      <c r="A35" s="874" t="s">
        <v>37</v>
      </c>
      <c r="B35" s="874" t="s">
        <v>273</v>
      </c>
      <c r="C35" s="874" t="s">
        <v>448</v>
      </c>
      <c r="D35" s="876" t="str">
        <f t="shared" si="0"/>
        <v>〇草地交付対象外（田草地混在地以外）</v>
      </c>
      <c r="E35" s="877">
        <v>0</v>
      </c>
    </row>
    <row r="36" spans="1:5">
      <c r="A36" s="874" t="s">
        <v>37</v>
      </c>
      <c r="B36" s="874" t="s">
        <v>273</v>
      </c>
      <c r="C36" s="874" t="s">
        <v>271</v>
      </c>
      <c r="D36" s="876" t="str">
        <f t="shared" si="0"/>
        <v>〇草地協定に含めない管理すべき農用地</v>
      </c>
      <c r="E36" s="877">
        <v>0</v>
      </c>
    </row>
    <row r="37" spans="1:5">
      <c r="A37" s="874" t="s">
        <v>37</v>
      </c>
      <c r="B37" s="874" t="s">
        <v>274</v>
      </c>
      <c r="C37" s="874" t="s">
        <v>254</v>
      </c>
      <c r="D37" s="876" t="str">
        <f t="shared" si="0"/>
        <v>〇採草放牧地急傾斜</v>
      </c>
      <c r="E37" s="877">
        <v>1000</v>
      </c>
    </row>
    <row r="38" spans="1:5">
      <c r="A38" s="874" t="s">
        <v>37</v>
      </c>
      <c r="B38" s="874" t="s">
        <v>274</v>
      </c>
      <c r="C38" s="874" t="s">
        <v>270</v>
      </c>
      <c r="D38" s="876" t="str">
        <f t="shared" si="0"/>
        <v>〇採草放牧地緩傾斜</v>
      </c>
      <c r="E38" s="877">
        <v>300</v>
      </c>
    </row>
    <row r="39" spans="1:5">
      <c r="A39" s="874" t="s">
        <v>37</v>
      </c>
      <c r="B39" s="874" t="s">
        <v>274</v>
      </c>
      <c r="C39" s="874" t="s">
        <v>257</v>
      </c>
      <c r="D39" s="876" t="str">
        <f t="shared" si="0"/>
        <v>〇採草放牧地特認基準</v>
      </c>
      <c r="E39" s="877">
        <v>300</v>
      </c>
    </row>
    <row r="40" spans="1:5">
      <c r="A40" s="874" t="s">
        <v>37</v>
      </c>
      <c r="B40" s="874" t="s">
        <v>274</v>
      </c>
      <c r="C40" s="874" t="s">
        <v>215</v>
      </c>
      <c r="D40" s="876" t="str">
        <f t="shared" si="0"/>
        <v>〇採草放牧地交付対象外（田採草放牧地混在地）</v>
      </c>
      <c r="E40" s="877">
        <v>0</v>
      </c>
    </row>
    <row r="41" spans="1:5">
      <c r="A41" s="874" t="s">
        <v>37</v>
      </c>
      <c r="B41" s="874" t="s">
        <v>274</v>
      </c>
      <c r="C41" s="874" t="s">
        <v>195</v>
      </c>
      <c r="D41" s="876" t="str">
        <f t="shared" si="0"/>
        <v>〇採草放牧地交付対象外（田採草放牧地混在地以外）</v>
      </c>
      <c r="E41" s="877">
        <v>0</v>
      </c>
    </row>
    <row r="42" spans="1:5">
      <c r="A42" s="874" t="s">
        <v>37</v>
      </c>
      <c r="B42" s="874" t="s">
        <v>274</v>
      </c>
      <c r="C42" s="874" t="s">
        <v>271</v>
      </c>
      <c r="D42" s="876" t="str">
        <f t="shared" si="0"/>
        <v>〇採草放牧地協定に含めない管理すべき農用地</v>
      </c>
      <c r="E42" s="877">
        <v>0</v>
      </c>
    </row>
    <row r="43" spans="1:5">
      <c r="A43" s="874"/>
      <c r="B43" s="874" t="s">
        <v>269</v>
      </c>
      <c r="C43" s="874" t="s">
        <v>254</v>
      </c>
      <c r="D43" s="876" t="str">
        <f t="shared" si="0"/>
        <v>田急傾斜</v>
      </c>
      <c r="E43" s="877">
        <f t="shared" ref="E43:E48" si="1">E15*0.8</f>
        <v>16800</v>
      </c>
    </row>
    <row r="44" spans="1:5">
      <c r="A44" s="874"/>
      <c r="B44" s="874" t="s">
        <v>269</v>
      </c>
      <c r="C44" s="874" t="s">
        <v>270</v>
      </c>
      <c r="D44" s="876" t="str">
        <f t="shared" si="0"/>
        <v>田緩傾斜</v>
      </c>
      <c r="E44" s="877">
        <f t="shared" si="1"/>
        <v>6400</v>
      </c>
    </row>
    <row r="45" spans="1:5">
      <c r="A45" s="874"/>
      <c r="B45" s="874" t="s">
        <v>269</v>
      </c>
      <c r="C45" s="874" t="s">
        <v>120</v>
      </c>
      <c r="D45" s="876" t="str">
        <f t="shared" si="0"/>
        <v>田小区画・不整形</v>
      </c>
      <c r="E45" s="877">
        <f t="shared" si="1"/>
        <v>6400</v>
      </c>
    </row>
    <row r="46" spans="1:5">
      <c r="A46" s="874"/>
      <c r="B46" s="874" t="s">
        <v>269</v>
      </c>
      <c r="C46" s="874" t="s">
        <v>227</v>
      </c>
      <c r="D46" s="876" t="str">
        <f t="shared" si="0"/>
        <v>田高齢化・耕作放棄率</v>
      </c>
      <c r="E46" s="877">
        <f t="shared" si="1"/>
        <v>6400</v>
      </c>
    </row>
    <row r="47" spans="1:5">
      <c r="A47" s="874"/>
      <c r="B47" s="874" t="s">
        <v>269</v>
      </c>
      <c r="C47" s="874" t="s">
        <v>257</v>
      </c>
      <c r="D47" s="876" t="str">
        <f t="shared" si="0"/>
        <v>田特認基準</v>
      </c>
      <c r="E47" s="877">
        <f t="shared" si="1"/>
        <v>6400</v>
      </c>
    </row>
    <row r="48" spans="1:5">
      <c r="A48" s="874"/>
      <c r="B48" s="874" t="s">
        <v>269</v>
      </c>
      <c r="C48" s="874" t="s">
        <v>27</v>
      </c>
      <c r="D48" s="876" t="str">
        <f t="shared" si="0"/>
        <v>田交付対象外</v>
      </c>
      <c r="E48" s="877">
        <f t="shared" si="1"/>
        <v>0</v>
      </c>
    </row>
    <row r="49" spans="1:5">
      <c r="A49" s="874"/>
      <c r="B49" s="874" t="s">
        <v>269</v>
      </c>
      <c r="C49" s="874" t="s">
        <v>271</v>
      </c>
      <c r="D49" s="876" t="str">
        <f t="shared" si="0"/>
        <v>田協定に含めない管理すべき農用地</v>
      </c>
      <c r="E49" s="877">
        <v>0</v>
      </c>
    </row>
    <row r="50" spans="1:5">
      <c r="A50" s="874"/>
      <c r="B50" s="874" t="s">
        <v>56</v>
      </c>
      <c r="C50" s="874" t="s">
        <v>254</v>
      </c>
      <c r="D50" s="876" t="str">
        <f t="shared" si="0"/>
        <v>畑急傾斜</v>
      </c>
      <c r="E50" s="877">
        <f t="shared" ref="E50:E70" si="2">E22*0.8</f>
        <v>9200</v>
      </c>
    </row>
    <row r="51" spans="1:5">
      <c r="A51" s="874"/>
      <c r="B51" s="874" t="s">
        <v>56</v>
      </c>
      <c r="C51" s="874" t="s">
        <v>270</v>
      </c>
      <c r="D51" s="876" t="str">
        <f t="shared" si="0"/>
        <v>畑緩傾斜</v>
      </c>
      <c r="E51" s="877">
        <f t="shared" si="2"/>
        <v>2800</v>
      </c>
    </row>
    <row r="52" spans="1:5">
      <c r="A52" s="874"/>
      <c r="B52" s="874" t="s">
        <v>56</v>
      </c>
      <c r="C52" s="874" t="s">
        <v>227</v>
      </c>
      <c r="D52" s="876" t="str">
        <f t="shared" si="0"/>
        <v>畑高齢化・耕作放棄率</v>
      </c>
      <c r="E52" s="877">
        <f t="shared" si="2"/>
        <v>2800</v>
      </c>
    </row>
    <row r="53" spans="1:5">
      <c r="A53" s="874"/>
      <c r="B53" s="874" t="s">
        <v>56</v>
      </c>
      <c r="C53" s="874" t="s">
        <v>257</v>
      </c>
      <c r="D53" s="876" t="str">
        <f t="shared" si="0"/>
        <v>畑特認基準</v>
      </c>
      <c r="E53" s="877">
        <f t="shared" si="2"/>
        <v>2800</v>
      </c>
    </row>
    <row r="54" spans="1:5">
      <c r="A54" s="874"/>
      <c r="B54" s="874" t="s">
        <v>56</v>
      </c>
      <c r="C54" s="874" t="s">
        <v>239</v>
      </c>
      <c r="D54" s="876" t="str">
        <f t="shared" si="0"/>
        <v>畑交付対象外（田畑混在地）</v>
      </c>
      <c r="E54" s="877">
        <f t="shared" si="2"/>
        <v>0</v>
      </c>
    </row>
    <row r="55" spans="1:5">
      <c r="A55" s="874"/>
      <c r="B55" s="874" t="s">
        <v>56</v>
      </c>
      <c r="C55" s="874" t="s">
        <v>422</v>
      </c>
      <c r="D55" s="876" t="str">
        <f t="shared" si="0"/>
        <v>畑交付対象外（田畑混在地以外）</v>
      </c>
      <c r="E55" s="877">
        <f t="shared" si="2"/>
        <v>0</v>
      </c>
    </row>
    <row r="56" spans="1:5">
      <c r="A56" s="874"/>
      <c r="B56" s="874" t="s">
        <v>56</v>
      </c>
      <c r="C56" s="874" t="s">
        <v>271</v>
      </c>
      <c r="D56" s="876" t="str">
        <f t="shared" si="0"/>
        <v>畑協定に含めない管理すべき農用地</v>
      </c>
      <c r="E56" s="877">
        <f t="shared" si="2"/>
        <v>0</v>
      </c>
    </row>
    <row r="57" spans="1:5">
      <c r="A57" s="874"/>
      <c r="B57" s="874" t="s">
        <v>273</v>
      </c>
      <c r="C57" s="874" t="s">
        <v>254</v>
      </c>
      <c r="D57" s="876" t="str">
        <f t="shared" si="0"/>
        <v>草地急傾斜</v>
      </c>
      <c r="E57" s="877">
        <f t="shared" si="2"/>
        <v>8400</v>
      </c>
    </row>
    <row r="58" spans="1:5">
      <c r="A58" s="874"/>
      <c r="B58" s="874" t="s">
        <v>273</v>
      </c>
      <c r="C58" s="874" t="s">
        <v>270</v>
      </c>
      <c r="D58" s="876" t="str">
        <f t="shared" si="0"/>
        <v>草地緩傾斜</v>
      </c>
      <c r="E58" s="877">
        <f t="shared" si="2"/>
        <v>2400</v>
      </c>
    </row>
    <row r="59" spans="1:5">
      <c r="A59" s="874"/>
      <c r="B59" s="874" t="s">
        <v>273</v>
      </c>
      <c r="C59" s="874" t="s">
        <v>227</v>
      </c>
      <c r="D59" s="876" t="str">
        <f t="shared" si="0"/>
        <v>草地高齢化・耕作放棄率</v>
      </c>
      <c r="E59" s="877">
        <f t="shared" si="2"/>
        <v>2400</v>
      </c>
    </row>
    <row r="60" spans="1:5">
      <c r="A60" s="874"/>
      <c r="B60" s="874" t="s">
        <v>273</v>
      </c>
      <c r="C60" s="874" t="s">
        <v>256</v>
      </c>
      <c r="D60" s="876" t="str">
        <f t="shared" si="0"/>
        <v>草地草地比率の高い草地</v>
      </c>
      <c r="E60" s="877">
        <f t="shared" si="2"/>
        <v>1200</v>
      </c>
    </row>
    <row r="61" spans="1:5">
      <c r="A61" s="874"/>
      <c r="B61" s="874" t="s">
        <v>273</v>
      </c>
      <c r="C61" s="874" t="s">
        <v>257</v>
      </c>
      <c r="D61" s="876" t="str">
        <f t="shared" si="0"/>
        <v>草地特認基準</v>
      </c>
      <c r="E61" s="877">
        <f t="shared" si="2"/>
        <v>2400</v>
      </c>
    </row>
    <row r="62" spans="1:5">
      <c r="A62" s="874"/>
      <c r="B62" s="874" t="s">
        <v>273</v>
      </c>
      <c r="C62" s="874" t="s">
        <v>447</v>
      </c>
      <c r="D62" s="876" t="str">
        <f t="shared" si="0"/>
        <v>草地交付対象外（田草地混在地）</v>
      </c>
      <c r="E62" s="877">
        <f t="shared" si="2"/>
        <v>0</v>
      </c>
    </row>
    <row r="63" spans="1:5">
      <c r="A63" s="874"/>
      <c r="B63" s="874" t="s">
        <v>273</v>
      </c>
      <c r="C63" s="874" t="s">
        <v>448</v>
      </c>
      <c r="D63" s="876" t="str">
        <f t="shared" si="0"/>
        <v>草地交付対象外（田草地混在地以外）</v>
      </c>
      <c r="E63" s="877">
        <f t="shared" si="2"/>
        <v>0</v>
      </c>
    </row>
    <row r="64" spans="1:5">
      <c r="A64" s="874"/>
      <c r="B64" s="874" t="s">
        <v>273</v>
      </c>
      <c r="C64" s="874" t="s">
        <v>271</v>
      </c>
      <c r="D64" s="876" t="str">
        <f t="shared" si="0"/>
        <v>草地協定に含めない管理すべき農用地</v>
      </c>
      <c r="E64" s="877">
        <f t="shared" si="2"/>
        <v>0</v>
      </c>
    </row>
    <row r="65" spans="1:5">
      <c r="A65" s="874"/>
      <c r="B65" s="874" t="s">
        <v>274</v>
      </c>
      <c r="C65" s="874" t="s">
        <v>254</v>
      </c>
      <c r="D65" s="876" t="str">
        <f t="shared" si="0"/>
        <v>採草放牧地急傾斜</v>
      </c>
      <c r="E65" s="877">
        <f t="shared" si="2"/>
        <v>800</v>
      </c>
    </row>
    <row r="66" spans="1:5">
      <c r="A66" s="874"/>
      <c r="B66" s="874" t="s">
        <v>274</v>
      </c>
      <c r="C66" s="874" t="s">
        <v>270</v>
      </c>
      <c r="D66" s="876" t="str">
        <f t="shared" si="0"/>
        <v>採草放牧地緩傾斜</v>
      </c>
      <c r="E66" s="877">
        <f t="shared" si="2"/>
        <v>240</v>
      </c>
    </row>
    <row r="67" spans="1:5">
      <c r="A67" s="874"/>
      <c r="B67" s="874" t="s">
        <v>274</v>
      </c>
      <c r="C67" s="874" t="s">
        <v>257</v>
      </c>
      <c r="D67" s="876" t="str">
        <f t="shared" si="0"/>
        <v>採草放牧地特認基準</v>
      </c>
      <c r="E67" s="877">
        <f t="shared" si="2"/>
        <v>240</v>
      </c>
    </row>
    <row r="68" spans="1:5">
      <c r="A68" s="874"/>
      <c r="B68" s="874" t="s">
        <v>274</v>
      </c>
      <c r="C68" s="874" t="s">
        <v>215</v>
      </c>
      <c r="D68" s="876" t="str">
        <f t="shared" si="0"/>
        <v>採草放牧地交付対象外（田採草放牧地混在地）</v>
      </c>
      <c r="E68" s="877">
        <f t="shared" si="2"/>
        <v>0</v>
      </c>
    </row>
    <row r="69" spans="1:5">
      <c r="A69" s="874"/>
      <c r="B69" s="874" t="s">
        <v>274</v>
      </c>
      <c r="C69" s="874" t="s">
        <v>195</v>
      </c>
      <c r="D69" s="876" t="str">
        <f t="shared" si="0"/>
        <v>採草放牧地交付対象外（田採草放牧地混在地以外）</v>
      </c>
      <c r="E69" s="877">
        <f t="shared" si="2"/>
        <v>0</v>
      </c>
    </row>
    <row r="70" spans="1:5">
      <c r="A70" s="874"/>
      <c r="B70" s="874" t="s">
        <v>274</v>
      </c>
      <c r="C70" s="874" t="s">
        <v>271</v>
      </c>
      <c r="D70" s="876" t="str">
        <f t="shared" si="0"/>
        <v>採草放牧地協定に含めない管理すべき農用地</v>
      </c>
      <c r="E70" s="877">
        <f t="shared" si="2"/>
        <v>0</v>
      </c>
    </row>
    <row r="74" spans="1:5">
      <c r="A74" t="s">
        <v>277</v>
      </c>
    </row>
    <row r="75" spans="1:5">
      <c r="A75" s="874" t="s">
        <v>262</v>
      </c>
    </row>
    <row r="76" spans="1:5">
      <c r="A76" s="874" t="s">
        <v>397</v>
      </c>
    </row>
    <row r="77" spans="1:5">
      <c r="A77" s="875" t="s">
        <v>104</v>
      </c>
    </row>
    <row r="78" spans="1:5">
      <c r="A78" s="875" t="s">
        <v>398</v>
      </c>
    </row>
    <row r="79" spans="1:5">
      <c r="A79" s="874" t="s">
        <v>280</v>
      </c>
    </row>
    <row r="80" spans="1:5">
      <c r="A80" s="874" t="s">
        <v>343</v>
      </c>
    </row>
    <row r="81" spans="1:1">
      <c r="A81" s="874"/>
    </row>
    <row r="82" spans="1:1">
      <c r="A82" s="874"/>
    </row>
  </sheetData>
  <phoneticPr fontId="7"/>
  <pageMargins left="0.7" right="0.7" top="0.75" bottom="0.75" header="0.3" footer="0.3"/>
  <pageSetup paperSize="9" fitToWidth="1" fitToHeight="1" orientation="portrait" usePrinterDefaults="1"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9">
    <tabColor rgb="FFCCFFCC"/>
    <pageSetUpPr fitToPage="1"/>
  </sheetPr>
  <dimension ref="A1:CJ69"/>
  <sheetViews>
    <sheetView showGridLines="0" view="pageBreakPreview" zoomScale="90" zoomScaleSheetLayoutView="90" workbookViewId="0"/>
  </sheetViews>
  <sheetFormatPr defaultRowHeight="13.5"/>
  <cols>
    <col min="1" max="1" width="2.875" customWidth="1"/>
    <col min="2" max="35" width="2.625" style="62" customWidth="1"/>
  </cols>
  <sheetData>
    <row r="1" spans="1:36" ht="15.6" customHeight="1">
      <c r="AH1" s="894" t="s">
        <v>335</v>
      </c>
      <c r="AI1" s="879"/>
    </row>
    <row r="2" spans="1:36" s="878" customFormat="1" ht="15.6" customHeight="1">
      <c r="B2" s="1" t="s">
        <v>107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251"/>
    </row>
    <row r="3" spans="1:36" s="62" customFormat="1" ht="36" customHeight="1">
      <c r="A3" s="879"/>
      <c r="B3" s="881" t="s">
        <v>337</v>
      </c>
      <c r="C3" s="881"/>
      <c r="D3" s="881"/>
      <c r="E3" s="881"/>
      <c r="F3" s="881" t="s">
        <v>338</v>
      </c>
      <c r="G3" s="881"/>
      <c r="H3" s="881"/>
      <c r="I3" s="881"/>
      <c r="J3" s="881"/>
      <c r="K3" s="881"/>
      <c r="L3" s="881" t="s">
        <v>112</v>
      </c>
      <c r="M3" s="881"/>
      <c r="N3" s="881"/>
      <c r="O3" s="881"/>
      <c r="P3" s="881"/>
      <c r="Q3" s="881"/>
      <c r="R3" s="881"/>
      <c r="S3" s="881" t="s">
        <v>340</v>
      </c>
      <c r="T3" s="881"/>
      <c r="U3" s="881"/>
      <c r="V3" s="881"/>
      <c r="W3" s="881"/>
      <c r="X3" s="881"/>
      <c r="Y3" s="881"/>
      <c r="Z3" s="881"/>
      <c r="AA3" s="881"/>
      <c r="AB3" s="881"/>
      <c r="AC3" s="881" t="s">
        <v>341</v>
      </c>
      <c r="AD3" s="881"/>
      <c r="AE3" s="881"/>
      <c r="AF3" s="881"/>
      <c r="AG3" s="881"/>
      <c r="AH3" s="881"/>
      <c r="AI3" s="879"/>
      <c r="AJ3" s="879"/>
    </row>
    <row r="4" spans="1:36" s="62" customFormat="1" ht="46.9" customHeight="1">
      <c r="A4" s="879"/>
      <c r="B4" s="882" t="s">
        <v>342</v>
      </c>
      <c r="C4" s="883"/>
      <c r="D4" s="883"/>
      <c r="E4" s="884"/>
      <c r="F4" s="885"/>
      <c r="G4" s="885"/>
      <c r="H4" s="885"/>
      <c r="I4" s="885"/>
      <c r="J4" s="885"/>
      <c r="K4" s="885"/>
      <c r="L4" s="887"/>
      <c r="M4" s="888"/>
      <c r="N4" s="888"/>
      <c r="O4" s="888"/>
      <c r="P4" s="888"/>
      <c r="Q4" s="888"/>
      <c r="R4" s="889"/>
      <c r="S4" s="890"/>
      <c r="T4" s="892"/>
      <c r="U4" s="892"/>
      <c r="V4" s="892"/>
      <c r="W4" s="892"/>
      <c r="X4" s="892"/>
      <c r="Y4" s="892"/>
      <c r="Z4" s="892"/>
      <c r="AA4" s="892"/>
      <c r="AB4" s="893"/>
      <c r="AC4" s="887"/>
      <c r="AD4" s="888"/>
      <c r="AE4" s="888"/>
      <c r="AF4" s="888"/>
      <c r="AG4" s="888"/>
      <c r="AH4" s="889"/>
      <c r="AI4" s="879"/>
      <c r="AJ4" s="879"/>
    </row>
    <row r="5" spans="1:36" s="62" customFormat="1" ht="49.15" customHeight="1">
      <c r="A5" s="879"/>
      <c r="B5" s="882" t="s">
        <v>305</v>
      </c>
      <c r="C5" s="883"/>
      <c r="D5" s="883"/>
      <c r="E5" s="884"/>
      <c r="F5" s="885"/>
      <c r="G5" s="885"/>
      <c r="H5" s="885"/>
      <c r="I5" s="885"/>
      <c r="J5" s="885"/>
      <c r="K5" s="885"/>
      <c r="L5" s="887"/>
      <c r="M5" s="888"/>
      <c r="N5" s="888"/>
      <c r="O5" s="888"/>
      <c r="P5" s="888"/>
      <c r="Q5" s="888"/>
      <c r="R5" s="889"/>
      <c r="S5" s="890"/>
      <c r="T5" s="892"/>
      <c r="U5" s="892"/>
      <c r="V5" s="892"/>
      <c r="W5" s="892"/>
      <c r="X5" s="892"/>
      <c r="Y5" s="892"/>
      <c r="Z5" s="892"/>
      <c r="AA5" s="892"/>
      <c r="AB5" s="893"/>
      <c r="AC5" s="887"/>
      <c r="AD5" s="888"/>
      <c r="AE5" s="888"/>
      <c r="AF5" s="888"/>
      <c r="AG5" s="888"/>
      <c r="AH5" s="889"/>
      <c r="AI5" s="879"/>
      <c r="AJ5" s="879"/>
    </row>
    <row r="6" spans="1:36" s="62" customFormat="1" ht="54" customHeight="1">
      <c r="A6" s="879"/>
      <c r="B6" s="881" t="s">
        <v>121</v>
      </c>
      <c r="C6" s="881"/>
      <c r="D6" s="881"/>
      <c r="E6" s="881"/>
      <c r="F6" s="886"/>
      <c r="G6" s="886"/>
      <c r="H6" s="886"/>
      <c r="I6" s="886"/>
      <c r="J6" s="886"/>
      <c r="K6" s="886"/>
      <c r="L6" s="886"/>
      <c r="M6" s="886"/>
      <c r="N6" s="886"/>
      <c r="O6" s="886"/>
      <c r="P6" s="886"/>
      <c r="Q6" s="886"/>
      <c r="R6" s="886"/>
      <c r="S6" s="891"/>
      <c r="T6" s="891"/>
      <c r="U6" s="891"/>
      <c r="V6" s="891"/>
      <c r="W6" s="891"/>
      <c r="X6" s="891"/>
      <c r="Y6" s="891"/>
      <c r="Z6" s="891"/>
      <c r="AA6" s="891"/>
      <c r="AB6" s="891"/>
      <c r="AC6" s="886"/>
      <c r="AD6" s="886"/>
      <c r="AE6" s="886"/>
      <c r="AF6" s="886"/>
      <c r="AG6" s="886"/>
      <c r="AH6" s="886"/>
      <c r="AI6" s="879"/>
      <c r="AJ6" s="879"/>
    </row>
    <row r="7" spans="1:36" s="62" customFormat="1" ht="13.5" customHeight="1">
      <c r="A7" s="879"/>
      <c r="AI7" s="879"/>
      <c r="AJ7" s="879"/>
    </row>
    <row r="8" spans="1:36" s="62" customFormat="1" ht="13.5" customHeight="1">
      <c r="A8" s="879"/>
      <c r="AI8" s="879"/>
      <c r="AJ8" s="879"/>
    </row>
    <row r="9" spans="1:36">
      <c r="AI9" s="879"/>
    </row>
    <row r="10" spans="1:36" s="62" customFormat="1" ht="13.5" customHeight="1">
      <c r="A10" s="879"/>
      <c r="AI10" s="879"/>
      <c r="AJ10" s="879"/>
    </row>
    <row r="11" spans="1:36" s="62" customFormat="1" ht="13.5" customHeight="1">
      <c r="A11" s="879"/>
      <c r="AI11" s="879"/>
      <c r="AJ11" s="879"/>
    </row>
    <row r="12" spans="1:36" s="62" customFormat="1" ht="13.5" customHeight="1">
      <c r="A12" s="879"/>
      <c r="AI12" s="879"/>
      <c r="AJ12" s="879"/>
    </row>
    <row r="13" spans="1:36" s="62" customFormat="1" ht="13.5" customHeight="1">
      <c r="A13" s="879"/>
      <c r="AI13" s="879"/>
      <c r="AJ13" s="879"/>
    </row>
    <row r="14" spans="1:36" s="62" customFormat="1" ht="13.5" customHeight="1">
      <c r="A14" s="879"/>
      <c r="AI14" s="879"/>
      <c r="AJ14" s="879"/>
    </row>
    <row r="15" spans="1:36" s="62" customFormat="1" ht="13.5" customHeight="1">
      <c r="A15" s="879"/>
      <c r="AI15" s="879"/>
      <c r="AJ15" s="879"/>
    </row>
    <row r="16" spans="1:36" s="62" customFormat="1" ht="13.5" customHeight="1">
      <c r="A16" s="879"/>
      <c r="AI16" s="879"/>
      <c r="AJ16" s="879"/>
    </row>
    <row r="17" spans="1:88" s="62" customFormat="1" ht="13.5" customHeight="1">
      <c r="A17" s="879"/>
      <c r="AI17" s="879"/>
      <c r="AJ17" s="879"/>
    </row>
    <row r="18" spans="1:88" s="62" customFormat="1" ht="13.5" customHeight="1">
      <c r="A18" s="879"/>
      <c r="AI18" s="879"/>
      <c r="AJ18" s="879"/>
    </row>
    <row r="19" spans="1:88" s="62" customFormat="1" ht="13.5" customHeight="1">
      <c r="A19" s="879"/>
      <c r="AI19" s="879"/>
      <c r="AJ19" s="879"/>
    </row>
    <row r="20" spans="1:88" s="62" customFormat="1" ht="13.5" customHeight="1">
      <c r="A20" s="879"/>
      <c r="AI20" s="879"/>
      <c r="AJ20" s="879"/>
    </row>
    <row r="21" spans="1:88" s="62" customFormat="1" ht="13.5" customHeight="1">
      <c r="A21" s="879"/>
      <c r="AI21" s="879"/>
      <c r="AJ21" s="879"/>
    </row>
    <row r="22" spans="1:88" s="62" customFormat="1" ht="13.5" customHeight="1">
      <c r="A22" s="879"/>
      <c r="AI22" s="879"/>
      <c r="AJ22" s="879"/>
    </row>
    <row r="23" spans="1:88" s="62" customFormat="1" ht="13.5" customHeight="1">
      <c r="A23" s="879"/>
      <c r="AI23" s="879"/>
      <c r="AJ23" s="879"/>
    </row>
    <row r="24" spans="1:88" s="62" customFormat="1">
      <c r="A24" s="880"/>
      <c r="AI24" s="879"/>
      <c r="AJ24" s="880"/>
      <c r="AK24" s="880"/>
      <c r="AL24" s="880"/>
      <c r="AM24" s="880"/>
      <c r="AN24" s="880"/>
      <c r="AO24" s="880"/>
      <c r="AP24" s="880"/>
      <c r="AQ24" s="880"/>
      <c r="AR24" s="880"/>
      <c r="AS24" s="880"/>
      <c r="AT24" s="880"/>
      <c r="AU24" s="880"/>
      <c r="AV24" s="880"/>
      <c r="AW24" s="880"/>
      <c r="AX24" s="880"/>
      <c r="AY24" s="880"/>
      <c r="AZ24" s="880"/>
      <c r="BA24" s="880"/>
      <c r="BB24" s="880"/>
      <c r="BC24" s="880"/>
      <c r="BD24" s="880"/>
      <c r="BE24" s="880"/>
      <c r="BF24" s="880"/>
      <c r="BG24" s="880"/>
      <c r="BH24" s="880"/>
      <c r="BI24" s="880"/>
      <c r="BJ24" s="880"/>
      <c r="BK24" s="880"/>
      <c r="BL24" s="880"/>
      <c r="BM24" s="880"/>
      <c r="BN24" s="880"/>
      <c r="BO24" s="880"/>
      <c r="BP24" s="880"/>
      <c r="BQ24" s="880"/>
      <c r="BR24" s="880"/>
      <c r="BS24" s="880"/>
      <c r="BT24" s="880"/>
      <c r="BU24" s="880"/>
      <c r="BV24" s="880"/>
      <c r="BW24" s="880"/>
      <c r="BX24" s="880"/>
      <c r="BY24" s="880"/>
      <c r="BZ24" s="880"/>
      <c r="CA24" s="880"/>
      <c r="CB24" s="880"/>
      <c r="CC24" s="880"/>
      <c r="CD24" s="880"/>
      <c r="CE24" s="880"/>
      <c r="CF24" s="880"/>
      <c r="CG24" s="880"/>
      <c r="CH24" s="880"/>
      <c r="CI24" s="880"/>
      <c r="CJ24" s="880"/>
    </row>
    <row r="25" spans="1:88" s="62" customFormat="1" ht="13.5" customHeight="1">
      <c r="A25" s="879"/>
      <c r="AI25" s="879"/>
      <c r="AJ25" s="879"/>
    </row>
    <row r="26" spans="1:88" s="62" customFormat="1" ht="13.5" customHeight="1">
      <c r="A26" s="879"/>
      <c r="AI26" s="879"/>
      <c r="AJ26" s="879"/>
    </row>
    <row r="27" spans="1:88" s="62" customFormat="1" ht="13.5" customHeight="1">
      <c r="A27" s="879"/>
      <c r="AI27" s="879"/>
      <c r="AJ27" s="879"/>
    </row>
    <row r="28" spans="1:88" s="62" customFormat="1" ht="13.5" customHeight="1">
      <c r="A28" s="879"/>
      <c r="AI28" s="879"/>
      <c r="AJ28" s="879"/>
    </row>
    <row r="29" spans="1:88" s="62" customFormat="1" ht="13.5" customHeight="1">
      <c r="A29" s="879"/>
      <c r="AI29" s="879"/>
      <c r="AJ29" s="879"/>
    </row>
    <row r="30" spans="1:88" s="62" customFormat="1" ht="13.5" customHeight="1">
      <c r="A30" s="879"/>
      <c r="B30" s="879"/>
      <c r="C30" s="879"/>
      <c r="D30" s="879"/>
      <c r="E30" s="879"/>
      <c r="F30" s="879"/>
      <c r="G30" s="879"/>
      <c r="H30" s="879"/>
      <c r="I30" s="879"/>
      <c r="J30" s="879"/>
      <c r="K30" s="879"/>
      <c r="L30" s="879"/>
      <c r="M30" s="879"/>
      <c r="N30" s="879"/>
      <c r="O30" s="879"/>
      <c r="P30" s="879"/>
      <c r="Q30" s="879"/>
      <c r="R30" s="879"/>
      <c r="S30" s="879"/>
      <c r="T30" s="879"/>
      <c r="U30" s="879"/>
      <c r="V30" s="879"/>
      <c r="W30" s="879"/>
      <c r="X30" s="879"/>
      <c r="Y30" s="879"/>
      <c r="Z30" s="879"/>
      <c r="AA30" s="879"/>
      <c r="AB30" s="879"/>
      <c r="AC30" s="879"/>
      <c r="AD30" s="879"/>
      <c r="AE30" s="879"/>
      <c r="AF30" s="879"/>
      <c r="AG30" s="879"/>
      <c r="AH30" s="879"/>
      <c r="AI30" s="879"/>
      <c r="AJ30" s="879"/>
    </row>
    <row r="31" spans="1:88" s="62" customFormat="1" ht="13.5" customHeight="1">
      <c r="A31" s="879"/>
      <c r="AI31" s="879"/>
      <c r="AJ31" s="879"/>
    </row>
    <row r="32" spans="1:88" s="62" customFormat="1" ht="13.5" customHeight="1">
      <c r="A32" s="879"/>
      <c r="B32" s="879"/>
      <c r="C32" s="879"/>
      <c r="D32" s="879"/>
      <c r="E32" s="879"/>
      <c r="F32" s="879"/>
      <c r="G32" s="879"/>
      <c r="H32" s="879"/>
      <c r="I32" s="879"/>
      <c r="J32" s="879"/>
      <c r="K32" s="879"/>
      <c r="L32" s="879"/>
      <c r="M32" s="879"/>
      <c r="N32" s="879"/>
      <c r="O32" s="879"/>
      <c r="P32" s="879"/>
      <c r="Q32" s="879"/>
      <c r="R32" s="879"/>
      <c r="S32" s="879"/>
      <c r="T32" s="879"/>
      <c r="U32" s="879"/>
      <c r="V32" s="879"/>
      <c r="W32" s="879"/>
      <c r="X32" s="879"/>
      <c r="Y32" s="879"/>
      <c r="Z32" s="879"/>
      <c r="AA32" s="879"/>
      <c r="AB32" s="879"/>
      <c r="AC32" s="879"/>
      <c r="AD32" s="879"/>
      <c r="AE32" s="879"/>
      <c r="AF32" s="879"/>
      <c r="AG32" s="879"/>
      <c r="AH32" s="879"/>
      <c r="AI32" s="879"/>
      <c r="AJ32" s="879"/>
    </row>
    <row r="33" spans="1:36" s="62" customFormat="1" ht="27" customHeight="1">
      <c r="A33" s="879"/>
      <c r="AJ33" s="879"/>
    </row>
    <row r="34" spans="1:36" s="62" customFormat="1" ht="13.5" customHeight="1">
      <c r="A34" s="879"/>
    </row>
    <row r="35" spans="1:36" s="62" customFormat="1" ht="13.5" customHeight="1">
      <c r="A35" s="879"/>
    </row>
    <row r="36" spans="1:36" s="62" customFormat="1" ht="13.5" customHeight="1">
      <c r="A36" s="879"/>
    </row>
    <row r="37" spans="1:36" s="62" customFormat="1" ht="13.5" customHeight="1">
      <c r="A37" s="879"/>
    </row>
    <row r="38" spans="1:36" s="62" customFormat="1" ht="13.5" customHeight="1"/>
    <row r="39" spans="1:36" s="62" customFormat="1"/>
    <row r="40" spans="1:36" s="62" customFormat="1" ht="13.5" customHeight="1"/>
    <row r="41" spans="1:36" s="62" customFormat="1" ht="13.5" customHeight="1"/>
    <row r="42" spans="1:36" s="62" customFormat="1" ht="13.5" customHeight="1"/>
    <row r="43" spans="1:36" s="62" customFormat="1" ht="13.5" customHeight="1"/>
    <row r="44" spans="1:36" s="62" customFormat="1" ht="13.5" customHeight="1"/>
    <row r="45" spans="1:36" s="62" customFormat="1" ht="13.5" customHeight="1"/>
    <row r="46" spans="1:36" s="62" customFormat="1" ht="13.5" customHeight="1"/>
    <row r="47" spans="1:36" s="62" customFormat="1" ht="13.5" customHeight="1"/>
    <row r="48" spans="1:36" s="62" customFormat="1" ht="13.5" customHeight="1"/>
    <row r="49" s="62" customFormat="1" ht="13.5" customHeight="1"/>
    <row r="50" s="62" customFormat="1" ht="13.5" customHeight="1"/>
    <row r="51" s="62" customFormat="1" ht="13.5" customHeight="1"/>
    <row r="52" s="62" customFormat="1" ht="27" customHeight="1"/>
    <row r="53" s="62" customFormat="1" ht="13.5" customHeight="1"/>
    <row r="54" s="62" customFormat="1" ht="27" customHeight="1"/>
    <row r="55" s="62" customFormat="1" ht="13.5" customHeight="1"/>
    <row r="56" s="62" customFormat="1" ht="13.5" customHeight="1"/>
    <row r="57" s="62" customFormat="1" ht="13.5" customHeight="1"/>
    <row r="58" s="62" customFormat="1" ht="13.5" customHeight="1"/>
    <row r="59" s="62" customFormat="1" ht="13.5" customHeight="1"/>
    <row r="60" s="62" customFormat="1" ht="13.5" customHeight="1"/>
    <row r="61" s="62" customFormat="1" ht="13.5" customHeight="1"/>
    <row r="62" s="62" customFormat="1" ht="13.5" customHeight="1"/>
    <row r="63" s="62" customFormat="1" ht="13.5" customHeight="1"/>
    <row r="64" s="62" customFormat="1" ht="27" customHeight="1"/>
    <row r="65" s="62" customFormat="1" ht="27" customHeight="1"/>
    <row r="68" s="62" customFormat="1"/>
    <row r="69" s="62" customFormat="1"/>
    <row r="86" ht="40.5" customHeight="1"/>
    <row r="114" ht="13.5" customHeight="1"/>
    <row r="129" ht="13.5" customHeight="1"/>
    <row r="138" ht="40.5" customHeight="1"/>
    <row r="139" ht="40.5" customHeight="1"/>
  </sheetData>
  <mergeCells count="20">
    <mergeCell ref="B3:E3"/>
    <mergeCell ref="F3:K3"/>
    <mergeCell ref="L3:R3"/>
    <mergeCell ref="S3:AB3"/>
    <mergeCell ref="AC3:AH3"/>
    <mergeCell ref="B4:E4"/>
    <mergeCell ref="F4:K4"/>
    <mergeCell ref="L4:R4"/>
    <mergeCell ref="S4:AB4"/>
    <mergeCell ref="AC4:AH4"/>
    <mergeCell ref="B5:E5"/>
    <mergeCell ref="F5:K5"/>
    <mergeCell ref="L5:R5"/>
    <mergeCell ref="S5:AB5"/>
    <mergeCell ref="AC5:AH5"/>
    <mergeCell ref="B6:E6"/>
    <mergeCell ref="F6:K6"/>
    <mergeCell ref="L6:R6"/>
    <mergeCell ref="S6:AB6"/>
    <mergeCell ref="AC6:AH6"/>
  </mergeCells>
  <phoneticPr fontId="7"/>
  <pageMargins left="0.7" right="0.7" top="0.75" bottom="0.75" header="0.3" footer="0.3"/>
  <pageSetup paperSize="9" scale="96" fitToWidth="1" fitToHeight="0"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CCFFCC"/>
  </sheetPr>
  <dimension ref="A1:BA143"/>
  <sheetViews>
    <sheetView showGridLines="0" view="pageBreakPreview" zoomScale="90" zoomScaleSheetLayoutView="90" workbookViewId="0"/>
  </sheetViews>
  <sheetFormatPr defaultRowHeight="13.5"/>
  <cols>
    <col min="1" max="53" width="2.625" style="62" customWidth="1"/>
    <col min="54" max="16384" width="9" customWidth="1"/>
  </cols>
  <sheetData>
    <row r="1" spans="1:34" ht="15.6"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894" t="s">
        <v>278</v>
      </c>
    </row>
    <row r="2" spans="1:34" ht="15.6"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894"/>
    </row>
    <row r="3" spans="1:34" s="62" customFormat="1" ht="15.6" customHeight="1">
      <c r="A3" s="14" t="s">
        <v>443</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34" s="62" customFormat="1" ht="15.6" customHeight="1">
      <c r="A4" s="14"/>
      <c r="B4" s="14"/>
      <c r="C4" s="12" t="s">
        <v>468</v>
      </c>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4"/>
      <c r="AH4" s="14"/>
    </row>
    <row r="5" spans="1:34" s="62" customFormat="1" ht="15.6" customHeight="1">
      <c r="A5" s="14"/>
      <c r="B5" s="14"/>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4"/>
      <c r="AH5" s="14"/>
    </row>
    <row r="6" spans="1:34" s="62" customFormat="1" ht="15.6" customHeight="1">
      <c r="A6" s="14"/>
      <c r="B6" s="14"/>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4"/>
      <c r="AH6" s="14"/>
    </row>
    <row r="7" spans="1:34" s="62" customFormat="1" ht="15.6" customHeight="1">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1:34" s="62" customFormat="1" ht="24" customHeight="1">
      <c r="A8" s="895" t="s">
        <v>469</v>
      </c>
      <c r="B8" s="895"/>
      <c r="C8" s="895"/>
      <c r="D8" s="895"/>
      <c r="E8" s="895"/>
      <c r="F8" s="895"/>
      <c r="G8" s="895"/>
      <c r="H8" s="895"/>
      <c r="I8" s="895"/>
      <c r="J8" s="895"/>
      <c r="K8" s="895"/>
      <c r="L8" s="895"/>
      <c r="M8" s="895"/>
      <c r="N8" s="895" t="s">
        <v>199</v>
      </c>
      <c r="O8" s="895"/>
      <c r="P8" s="895"/>
      <c r="Q8" s="895"/>
      <c r="R8" s="895"/>
      <c r="S8" s="895"/>
      <c r="T8" s="895"/>
      <c r="U8" s="895"/>
      <c r="V8" s="895"/>
      <c r="W8" s="895"/>
      <c r="X8" s="895"/>
      <c r="Y8" s="895"/>
      <c r="Z8" s="895"/>
      <c r="AA8" s="895" t="s">
        <v>470</v>
      </c>
      <c r="AB8" s="895"/>
      <c r="AC8" s="895"/>
      <c r="AD8" s="895"/>
      <c r="AE8" s="895"/>
      <c r="AF8" s="895"/>
      <c r="AG8" s="895"/>
      <c r="AH8" s="895"/>
    </row>
    <row r="9" spans="1:34" s="62" customFormat="1" ht="36" customHeight="1">
      <c r="A9" s="896"/>
      <c r="B9" s="896"/>
      <c r="C9" s="896"/>
      <c r="D9" s="896"/>
      <c r="E9" s="896"/>
      <c r="F9" s="896"/>
      <c r="G9" s="896"/>
      <c r="H9" s="896"/>
      <c r="I9" s="896"/>
      <c r="J9" s="896"/>
      <c r="K9" s="896"/>
      <c r="L9" s="896"/>
      <c r="M9" s="896"/>
      <c r="N9" s="896"/>
      <c r="O9" s="896"/>
      <c r="P9" s="896"/>
      <c r="Q9" s="896"/>
      <c r="R9" s="896"/>
      <c r="S9" s="896"/>
      <c r="T9" s="896"/>
      <c r="U9" s="896"/>
      <c r="V9" s="896"/>
      <c r="W9" s="896"/>
      <c r="X9" s="896"/>
      <c r="Y9" s="896"/>
      <c r="Z9" s="896"/>
      <c r="AA9" s="898"/>
      <c r="AB9" s="898"/>
      <c r="AC9" s="898"/>
      <c r="AD9" s="898"/>
      <c r="AE9" s="898"/>
      <c r="AF9" s="898"/>
      <c r="AG9" s="898"/>
      <c r="AH9" s="898"/>
    </row>
    <row r="10" spans="1:34" s="62" customFormat="1" ht="36" customHeight="1">
      <c r="A10" s="896"/>
      <c r="B10" s="896"/>
      <c r="C10" s="896"/>
      <c r="D10" s="896"/>
      <c r="E10" s="896"/>
      <c r="F10" s="896"/>
      <c r="G10" s="896"/>
      <c r="H10" s="896"/>
      <c r="I10" s="896"/>
      <c r="J10" s="896"/>
      <c r="K10" s="896"/>
      <c r="L10" s="896"/>
      <c r="M10" s="896"/>
      <c r="N10" s="896"/>
      <c r="O10" s="896"/>
      <c r="P10" s="896"/>
      <c r="Q10" s="896"/>
      <c r="R10" s="896"/>
      <c r="S10" s="896"/>
      <c r="T10" s="896"/>
      <c r="U10" s="896"/>
      <c r="V10" s="896"/>
      <c r="W10" s="896"/>
      <c r="X10" s="896"/>
      <c r="Y10" s="896"/>
      <c r="Z10" s="896"/>
      <c r="AA10" s="898"/>
      <c r="AB10" s="898"/>
      <c r="AC10" s="898"/>
      <c r="AD10" s="898"/>
      <c r="AE10" s="898"/>
      <c r="AF10" s="898"/>
      <c r="AG10" s="898"/>
      <c r="AH10" s="898"/>
    </row>
    <row r="11" spans="1:34" s="62" customFormat="1" ht="36" customHeight="1">
      <c r="A11" s="896"/>
      <c r="B11" s="896"/>
      <c r="C11" s="896"/>
      <c r="D11" s="896"/>
      <c r="E11" s="896"/>
      <c r="F11" s="896"/>
      <c r="G11" s="896"/>
      <c r="H11" s="896"/>
      <c r="I11" s="896"/>
      <c r="J11" s="896"/>
      <c r="K11" s="896"/>
      <c r="L11" s="896"/>
      <c r="M11" s="896"/>
      <c r="N11" s="896"/>
      <c r="O11" s="896"/>
      <c r="P11" s="896"/>
      <c r="Q11" s="896"/>
      <c r="R11" s="896"/>
      <c r="S11" s="896"/>
      <c r="T11" s="896"/>
      <c r="U11" s="896"/>
      <c r="V11" s="896"/>
      <c r="W11" s="896"/>
      <c r="X11" s="896"/>
      <c r="Y11" s="896"/>
      <c r="Z11" s="896"/>
      <c r="AA11" s="898"/>
      <c r="AB11" s="898"/>
      <c r="AC11" s="898"/>
      <c r="AD11" s="898"/>
      <c r="AE11" s="898"/>
      <c r="AF11" s="898"/>
      <c r="AG11" s="898"/>
      <c r="AH11" s="898"/>
    </row>
    <row r="12" spans="1:34" s="62" customFormat="1" ht="36" customHeight="1">
      <c r="A12" s="896"/>
      <c r="B12" s="896"/>
      <c r="C12" s="896"/>
      <c r="D12" s="896"/>
      <c r="E12" s="896"/>
      <c r="F12" s="896"/>
      <c r="G12" s="896"/>
      <c r="H12" s="896"/>
      <c r="I12" s="896"/>
      <c r="J12" s="896"/>
      <c r="K12" s="896"/>
      <c r="L12" s="896"/>
      <c r="M12" s="896"/>
      <c r="N12" s="896"/>
      <c r="O12" s="896"/>
      <c r="P12" s="896"/>
      <c r="Q12" s="896"/>
      <c r="R12" s="896"/>
      <c r="S12" s="896"/>
      <c r="T12" s="896"/>
      <c r="U12" s="896"/>
      <c r="V12" s="896"/>
      <c r="W12" s="896"/>
      <c r="X12" s="896"/>
      <c r="Y12" s="896"/>
      <c r="Z12" s="896"/>
      <c r="AA12" s="898"/>
      <c r="AB12" s="898"/>
      <c r="AC12" s="898"/>
      <c r="AD12" s="898"/>
      <c r="AE12" s="898"/>
      <c r="AF12" s="898"/>
      <c r="AG12" s="898"/>
      <c r="AH12" s="898"/>
    </row>
    <row r="13" spans="1:34" s="62" customFormat="1" ht="36" customHeight="1">
      <c r="A13" s="896"/>
      <c r="B13" s="896"/>
      <c r="C13" s="896"/>
      <c r="D13" s="896"/>
      <c r="E13" s="896"/>
      <c r="F13" s="896"/>
      <c r="G13" s="896"/>
      <c r="H13" s="896"/>
      <c r="I13" s="896"/>
      <c r="J13" s="896"/>
      <c r="K13" s="896"/>
      <c r="L13" s="896"/>
      <c r="M13" s="896"/>
      <c r="N13" s="896"/>
      <c r="O13" s="896"/>
      <c r="P13" s="896"/>
      <c r="Q13" s="896"/>
      <c r="R13" s="896"/>
      <c r="S13" s="896"/>
      <c r="T13" s="896"/>
      <c r="U13" s="896"/>
      <c r="V13" s="896"/>
      <c r="W13" s="896"/>
      <c r="X13" s="896"/>
      <c r="Y13" s="896"/>
      <c r="Z13" s="896"/>
      <c r="AA13" s="898"/>
      <c r="AB13" s="898"/>
      <c r="AC13" s="898"/>
      <c r="AD13" s="898"/>
      <c r="AE13" s="898"/>
      <c r="AF13" s="898"/>
      <c r="AG13" s="898"/>
      <c r="AH13" s="898"/>
    </row>
    <row r="14" spans="1:34" s="62" customFormat="1" ht="36" customHeight="1">
      <c r="A14" s="896"/>
      <c r="B14" s="896"/>
      <c r="C14" s="896"/>
      <c r="D14" s="896"/>
      <c r="E14" s="896"/>
      <c r="F14" s="896"/>
      <c r="G14" s="896"/>
      <c r="H14" s="896"/>
      <c r="I14" s="896"/>
      <c r="J14" s="896"/>
      <c r="K14" s="896"/>
      <c r="L14" s="896"/>
      <c r="M14" s="896"/>
      <c r="N14" s="896"/>
      <c r="O14" s="896"/>
      <c r="P14" s="896"/>
      <c r="Q14" s="896"/>
      <c r="R14" s="896"/>
      <c r="S14" s="896"/>
      <c r="T14" s="896"/>
      <c r="U14" s="896"/>
      <c r="V14" s="896"/>
      <c r="W14" s="896"/>
      <c r="X14" s="896"/>
      <c r="Y14" s="896"/>
      <c r="Z14" s="896"/>
      <c r="AA14" s="898"/>
      <c r="AB14" s="898"/>
      <c r="AC14" s="898"/>
      <c r="AD14" s="898"/>
      <c r="AE14" s="898"/>
      <c r="AF14" s="898"/>
      <c r="AG14" s="898"/>
      <c r="AH14" s="898"/>
    </row>
    <row r="15" spans="1:34" s="62" customFormat="1" ht="36" customHeight="1">
      <c r="A15" s="897"/>
      <c r="B15" s="897"/>
      <c r="C15" s="897"/>
      <c r="D15" s="897"/>
      <c r="E15" s="897"/>
      <c r="F15" s="897"/>
      <c r="G15" s="897"/>
      <c r="H15" s="897"/>
      <c r="I15" s="897"/>
      <c r="J15" s="897"/>
      <c r="K15" s="897"/>
      <c r="L15" s="897"/>
      <c r="M15" s="897"/>
      <c r="N15" s="897"/>
      <c r="O15" s="897"/>
      <c r="P15" s="897"/>
      <c r="Q15" s="897"/>
      <c r="R15" s="897"/>
      <c r="S15" s="897"/>
      <c r="T15" s="897"/>
      <c r="U15" s="897"/>
      <c r="V15" s="897"/>
      <c r="W15" s="897"/>
      <c r="X15" s="897"/>
      <c r="Y15" s="897"/>
      <c r="Z15" s="897"/>
      <c r="AA15" s="898"/>
      <c r="AB15" s="898"/>
      <c r="AC15" s="898"/>
      <c r="AD15" s="898"/>
      <c r="AE15" s="898"/>
      <c r="AF15" s="898"/>
      <c r="AG15" s="898"/>
      <c r="AH15" s="898"/>
    </row>
    <row r="16" spans="1:34" s="62" customFormat="1" ht="36" customHeight="1">
      <c r="A16" s="897"/>
      <c r="B16" s="897"/>
      <c r="C16" s="897"/>
      <c r="D16" s="897"/>
      <c r="E16" s="897"/>
      <c r="F16" s="897"/>
      <c r="G16" s="897"/>
      <c r="H16" s="897"/>
      <c r="I16" s="897"/>
      <c r="J16" s="897"/>
      <c r="K16" s="897"/>
      <c r="L16" s="897"/>
      <c r="M16" s="897"/>
      <c r="N16" s="897"/>
      <c r="O16" s="897"/>
      <c r="P16" s="897"/>
      <c r="Q16" s="897"/>
      <c r="R16" s="897"/>
      <c r="S16" s="897"/>
      <c r="T16" s="897"/>
      <c r="U16" s="897"/>
      <c r="V16" s="897"/>
      <c r="W16" s="897"/>
      <c r="X16" s="897"/>
      <c r="Y16" s="897"/>
      <c r="Z16" s="897"/>
      <c r="AA16" s="898"/>
      <c r="AB16" s="898"/>
      <c r="AC16" s="898"/>
      <c r="AD16" s="898"/>
      <c r="AE16" s="898"/>
      <c r="AF16" s="898"/>
      <c r="AG16" s="898"/>
      <c r="AH16" s="898"/>
    </row>
    <row r="17" spans="1:34" s="62" customFormat="1" ht="36" customHeight="1">
      <c r="A17" s="897"/>
      <c r="B17" s="897"/>
      <c r="C17" s="897"/>
      <c r="D17" s="897"/>
      <c r="E17" s="897"/>
      <c r="F17" s="897"/>
      <c r="G17" s="897"/>
      <c r="H17" s="897"/>
      <c r="I17" s="897"/>
      <c r="J17" s="897"/>
      <c r="K17" s="897"/>
      <c r="L17" s="897"/>
      <c r="M17" s="897"/>
      <c r="N17" s="897"/>
      <c r="O17" s="897"/>
      <c r="P17" s="897"/>
      <c r="Q17" s="897"/>
      <c r="R17" s="897"/>
      <c r="S17" s="897"/>
      <c r="T17" s="897"/>
      <c r="U17" s="897"/>
      <c r="V17" s="897"/>
      <c r="W17" s="897"/>
      <c r="X17" s="897"/>
      <c r="Y17" s="897"/>
      <c r="Z17" s="897"/>
      <c r="AA17" s="898"/>
      <c r="AB17" s="898"/>
      <c r="AC17" s="898"/>
      <c r="AD17" s="898"/>
      <c r="AE17" s="898"/>
      <c r="AF17" s="898"/>
      <c r="AG17" s="898"/>
      <c r="AH17" s="898"/>
    </row>
    <row r="18" spans="1:34" s="62" customFormat="1" ht="36" customHeight="1">
      <c r="A18" s="897"/>
      <c r="B18" s="897"/>
      <c r="C18" s="897"/>
      <c r="D18" s="897"/>
      <c r="E18" s="897"/>
      <c r="F18" s="897"/>
      <c r="G18" s="897"/>
      <c r="H18" s="897"/>
      <c r="I18" s="897"/>
      <c r="J18" s="897"/>
      <c r="K18" s="897"/>
      <c r="L18" s="897"/>
      <c r="M18" s="897"/>
      <c r="N18" s="897"/>
      <c r="O18" s="897"/>
      <c r="P18" s="897"/>
      <c r="Q18" s="897"/>
      <c r="R18" s="897"/>
      <c r="S18" s="897"/>
      <c r="T18" s="897"/>
      <c r="U18" s="897"/>
      <c r="V18" s="897"/>
      <c r="W18" s="897"/>
      <c r="X18" s="897"/>
      <c r="Y18" s="897"/>
      <c r="Z18" s="897"/>
      <c r="AA18" s="898"/>
      <c r="AB18" s="898"/>
      <c r="AC18" s="898"/>
      <c r="AD18" s="898"/>
      <c r="AE18" s="898"/>
      <c r="AF18" s="898"/>
      <c r="AG18" s="898"/>
      <c r="AH18" s="898"/>
    </row>
    <row r="19" spans="1:34" s="62" customFormat="1" ht="36.75" customHeight="1">
      <c r="A19" s="897"/>
      <c r="B19" s="897"/>
      <c r="C19" s="897"/>
      <c r="D19" s="897"/>
      <c r="E19" s="897"/>
      <c r="F19" s="897"/>
      <c r="G19" s="897"/>
      <c r="H19" s="897"/>
      <c r="I19" s="897"/>
      <c r="J19" s="897"/>
      <c r="K19" s="897"/>
      <c r="L19" s="897"/>
      <c r="M19" s="897"/>
      <c r="N19" s="897"/>
      <c r="O19" s="897"/>
      <c r="P19" s="897"/>
      <c r="Q19" s="897"/>
      <c r="R19" s="897"/>
      <c r="S19" s="897"/>
      <c r="T19" s="897"/>
      <c r="U19" s="897"/>
      <c r="V19" s="897"/>
      <c r="W19" s="897"/>
      <c r="X19" s="897"/>
      <c r="Y19" s="897"/>
      <c r="Z19" s="897"/>
      <c r="AA19" s="898"/>
      <c r="AB19" s="898"/>
      <c r="AC19" s="898"/>
      <c r="AD19" s="898"/>
      <c r="AE19" s="898"/>
      <c r="AF19" s="898"/>
      <c r="AG19" s="898"/>
      <c r="AH19" s="898"/>
    </row>
    <row r="20" spans="1:34" s="62" customFormat="1" ht="36" customHeight="1">
      <c r="A20" s="897"/>
      <c r="B20" s="897"/>
      <c r="C20" s="897"/>
      <c r="D20" s="897"/>
      <c r="E20" s="897"/>
      <c r="F20" s="897"/>
      <c r="G20" s="897"/>
      <c r="H20" s="897"/>
      <c r="I20" s="897"/>
      <c r="J20" s="897"/>
      <c r="K20" s="897"/>
      <c r="L20" s="897"/>
      <c r="M20" s="897"/>
      <c r="N20" s="897"/>
      <c r="O20" s="897"/>
      <c r="P20" s="897"/>
      <c r="Q20" s="897"/>
      <c r="R20" s="897"/>
      <c r="S20" s="897"/>
      <c r="T20" s="897"/>
      <c r="U20" s="897"/>
      <c r="V20" s="897"/>
      <c r="W20" s="897"/>
      <c r="X20" s="897"/>
      <c r="Y20" s="897"/>
      <c r="Z20" s="897"/>
      <c r="AA20" s="898"/>
      <c r="AB20" s="898"/>
      <c r="AC20" s="898"/>
      <c r="AD20" s="898"/>
      <c r="AE20" s="898"/>
      <c r="AF20" s="898"/>
      <c r="AG20" s="898"/>
      <c r="AH20" s="898"/>
    </row>
    <row r="21" spans="1:34" s="62" customFormat="1" ht="36" customHeight="1">
      <c r="A21" s="897"/>
      <c r="B21" s="897"/>
      <c r="C21" s="897"/>
      <c r="D21" s="897"/>
      <c r="E21" s="897"/>
      <c r="F21" s="897"/>
      <c r="G21" s="897"/>
      <c r="H21" s="897"/>
      <c r="I21" s="897"/>
      <c r="J21" s="897"/>
      <c r="K21" s="897"/>
      <c r="L21" s="897"/>
      <c r="M21" s="897"/>
      <c r="N21" s="897"/>
      <c r="O21" s="897"/>
      <c r="P21" s="897"/>
      <c r="Q21" s="897"/>
      <c r="R21" s="897"/>
      <c r="S21" s="897"/>
      <c r="T21" s="897"/>
      <c r="U21" s="897"/>
      <c r="V21" s="897"/>
      <c r="W21" s="897"/>
      <c r="X21" s="897"/>
      <c r="Y21" s="897"/>
      <c r="Z21" s="897"/>
      <c r="AA21" s="898"/>
      <c r="AB21" s="898"/>
      <c r="AC21" s="898"/>
      <c r="AD21" s="898"/>
      <c r="AE21" s="898"/>
      <c r="AF21" s="898"/>
      <c r="AG21" s="898"/>
      <c r="AH21" s="898"/>
    </row>
    <row r="22" spans="1:34" s="62" customFormat="1" ht="36" customHeight="1">
      <c r="A22" s="897"/>
      <c r="B22" s="897"/>
      <c r="C22" s="897"/>
      <c r="D22" s="897"/>
      <c r="E22" s="897"/>
      <c r="F22" s="897"/>
      <c r="G22" s="897"/>
      <c r="H22" s="897"/>
      <c r="I22" s="897"/>
      <c r="J22" s="897"/>
      <c r="K22" s="897"/>
      <c r="L22" s="897"/>
      <c r="M22" s="897"/>
      <c r="N22" s="897"/>
      <c r="O22" s="897"/>
      <c r="P22" s="897"/>
      <c r="Q22" s="897"/>
      <c r="R22" s="897"/>
      <c r="S22" s="897"/>
      <c r="T22" s="897"/>
      <c r="U22" s="897"/>
      <c r="V22" s="897"/>
      <c r="W22" s="897"/>
      <c r="X22" s="897"/>
      <c r="Y22" s="897"/>
      <c r="Z22" s="897"/>
      <c r="AA22" s="898"/>
      <c r="AB22" s="898"/>
      <c r="AC22" s="898"/>
      <c r="AD22" s="898"/>
      <c r="AE22" s="898"/>
      <c r="AF22" s="898"/>
      <c r="AG22" s="898"/>
      <c r="AH22" s="898"/>
    </row>
    <row r="23" spans="1:34" s="62" customFormat="1" ht="36.75" customHeight="1">
      <c r="A23" s="897"/>
      <c r="B23" s="897"/>
      <c r="C23" s="897"/>
      <c r="D23" s="897"/>
      <c r="E23" s="897"/>
      <c r="F23" s="897"/>
      <c r="G23" s="897"/>
      <c r="H23" s="897"/>
      <c r="I23" s="897"/>
      <c r="J23" s="897"/>
      <c r="K23" s="897"/>
      <c r="L23" s="897"/>
      <c r="M23" s="897"/>
      <c r="N23" s="897"/>
      <c r="O23" s="897"/>
      <c r="P23" s="897"/>
      <c r="Q23" s="897"/>
      <c r="R23" s="897"/>
      <c r="S23" s="897"/>
      <c r="T23" s="897"/>
      <c r="U23" s="897"/>
      <c r="V23" s="897"/>
      <c r="W23" s="897"/>
      <c r="X23" s="897"/>
      <c r="Y23" s="897"/>
      <c r="Z23" s="897"/>
      <c r="AA23" s="898"/>
      <c r="AB23" s="898"/>
      <c r="AC23" s="898"/>
      <c r="AD23" s="898"/>
      <c r="AE23" s="898"/>
      <c r="AF23" s="898"/>
      <c r="AG23" s="898"/>
      <c r="AH23" s="898"/>
    </row>
    <row r="24" spans="1:34" s="62" customFormat="1" ht="13.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row>
    <row r="25" spans="1:34" s="62" customFormat="1" ht="14.2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row>
    <row r="26" spans="1:34" s="62" customFormat="1" ht="14.25">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row>
    <row r="27" spans="1:34" s="27" customFormat="1" ht="14.2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row>
    <row r="28" spans="1:34" s="62" customFormat="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row>
    <row r="29" spans="1:34" s="62" customFormat="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row>
    <row r="30" spans="1:34" s="62" customFormat="1" ht="15.6"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1:34" s="62" customFormat="1" ht="15.6"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4" s="62" customFormat="1" ht="15.6"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1:34" s="62" customFormat="1" ht="15.6"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1:34" s="62" customFormat="1" ht="15.6" customHeight="1">
      <c r="A34" s="1"/>
      <c r="B34" s="1"/>
      <c r="C34" s="1"/>
      <c r="D34" s="1"/>
      <c r="E34" s="1"/>
      <c r="F34" s="1"/>
      <c r="G34" s="1"/>
      <c r="H34" s="1"/>
      <c r="I34" s="1"/>
      <c r="J34" s="1"/>
      <c r="K34" s="1"/>
      <c r="L34" s="1"/>
      <c r="M34" s="1"/>
      <c r="N34" s="1"/>
      <c r="O34" s="1"/>
      <c r="P34" s="27"/>
      <c r="Q34" s="1"/>
      <c r="R34" s="1"/>
      <c r="S34" s="1"/>
      <c r="T34" s="1"/>
      <c r="U34" s="1"/>
      <c r="V34" s="1"/>
      <c r="W34" s="1"/>
      <c r="X34" s="1"/>
      <c r="Y34" s="1"/>
      <c r="Z34" s="1"/>
      <c r="AA34" s="1"/>
      <c r="AB34" s="1"/>
      <c r="AC34" s="1"/>
      <c r="AD34" s="1"/>
      <c r="AE34" s="1"/>
      <c r="AF34" s="1"/>
      <c r="AG34" s="1"/>
      <c r="AH34" s="1"/>
    </row>
    <row r="35" spans="1:34" s="62" customFormat="1" ht="15.6"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1:34" s="62" customFormat="1" ht="15.6"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row r="37" spans="1:34" s="62" customFormat="1" ht="27.2" customHeight="1"/>
    <row r="38" spans="1:34" s="62" customFormat="1" ht="13.5" customHeight="1"/>
    <row r="39" spans="1:34" s="62" customFormat="1" ht="13.5" customHeight="1"/>
    <row r="40" spans="1:34" s="62" customFormat="1" ht="13.5" customHeight="1"/>
    <row r="41" spans="1:34" s="62" customFormat="1" ht="13.5" customHeight="1"/>
    <row r="42" spans="1:34" s="62" customFormat="1" ht="13.5" customHeight="1"/>
    <row r="43" spans="1:34" s="62" customFormat="1"/>
    <row r="44" spans="1:34" s="62" customFormat="1" ht="13.5" customHeight="1"/>
    <row r="45" spans="1:34" s="62" customFormat="1" ht="13.5" customHeight="1"/>
    <row r="46" spans="1:34" s="62" customFormat="1" ht="13.5" customHeight="1"/>
    <row r="47" spans="1:34" s="62" customFormat="1" ht="13.5" customHeight="1"/>
    <row r="48" spans="1:34" s="62" customFormat="1" ht="13.5" customHeight="1"/>
    <row r="49" s="62" customFormat="1" ht="13.5" customHeight="1"/>
    <row r="50" s="62" customFormat="1" ht="13.5" customHeight="1"/>
    <row r="51" s="62" customFormat="1" ht="13.5" customHeight="1"/>
    <row r="52" s="62" customFormat="1" ht="13.5" customHeight="1"/>
    <row r="53" s="62" customFormat="1" ht="13.5" customHeight="1"/>
    <row r="54" s="62" customFormat="1" ht="13.5" customHeight="1"/>
    <row r="55" s="62" customFormat="1" ht="13.5" customHeight="1"/>
    <row r="56" s="62" customFormat="1" ht="27.2" customHeight="1"/>
    <row r="57" s="62" customFormat="1" ht="13.5" customHeight="1"/>
    <row r="58" s="62" customFormat="1" ht="27.2" customHeight="1"/>
    <row r="59" s="62" customFormat="1" ht="13.5" customHeight="1"/>
    <row r="60" s="62" customFormat="1" ht="13.5" customHeight="1"/>
    <row r="61" s="62" customFormat="1" ht="13.5" customHeight="1"/>
    <row r="62" s="62" customFormat="1" ht="13.5" customHeight="1"/>
    <row r="63" s="62" customFormat="1" ht="13.5" customHeight="1"/>
    <row r="64" s="62" customFormat="1" ht="13.5" customHeight="1"/>
    <row r="65" s="62" customFormat="1" ht="13.5" customHeight="1"/>
    <row r="66" s="62" customFormat="1" ht="13.5" customHeight="1"/>
    <row r="67" s="62" customFormat="1" ht="13.5" customHeight="1"/>
    <row r="68" s="62" customFormat="1" ht="27.2" customHeight="1"/>
    <row r="69" s="62" customFormat="1" ht="27.2" customHeight="1"/>
    <row r="72" s="62" customFormat="1"/>
    <row r="73" s="62" customFormat="1"/>
    <row r="90" s="62" customFormat="1" ht="40.5" customHeight="1"/>
    <row r="118" s="62" customFormat="1" ht="13.5" customHeight="1"/>
    <row r="133" s="62" customFormat="1" ht="13.5" customHeight="1"/>
    <row r="142" s="62" customFormat="1" ht="40.5" customHeight="1"/>
    <row r="143" s="62" customFormat="1" ht="40.5" customHeight="1"/>
  </sheetData>
  <mergeCells count="53">
    <mergeCell ref="A3:AH3"/>
    <mergeCell ref="A8:M8"/>
    <mergeCell ref="N8:Z8"/>
    <mergeCell ref="AA8:AH8"/>
    <mergeCell ref="A9:M9"/>
    <mergeCell ref="N9:Z9"/>
    <mergeCell ref="AA9:AH9"/>
    <mergeCell ref="A10:M10"/>
    <mergeCell ref="N10:Z10"/>
    <mergeCell ref="AA10:AH10"/>
    <mergeCell ref="A11:M11"/>
    <mergeCell ref="N11:Z11"/>
    <mergeCell ref="AA11:AH11"/>
    <mergeCell ref="A12:M12"/>
    <mergeCell ref="N12:Z12"/>
    <mergeCell ref="AA12:AH12"/>
    <mergeCell ref="A13:M13"/>
    <mergeCell ref="N13:Z13"/>
    <mergeCell ref="AA13:AH13"/>
    <mergeCell ref="A14:M14"/>
    <mergeCell ref="N14:Z14"/>
    <mergeCell ref="AA14:AH14"/>
    <mergeCell ref="A15:M15"/>
    <mergeCell ref="N15:Z15"/>
    <mergeCell ref="AA15:AH15"/>
    <mergeCell ref="A16:M16"/>
    <mergeCell ref="N16:Z16"/>
    <mergeCell ref="AA16:AH16"/>
    <mergeCell ref="A17:M17"/>
    <mergeCell ref="N17:Z17"/>
    <mergeCell ref="AA17:AH17"/>
    <mergeCell ref="A18:M18"/>
    <mergeCell ref="N18:Z18"/>
    <mergeCell ref="AA18:AH18"/>
    <mergeCell ref="A19:M19"/>
    <mergeCell ref="N19:Z19"/>
    <mergeCell ref="AA19:AH19"/>
    <mergeCell ref="A20:M20"/>
    <mergeCell ref="N20:Z20"/>
    <mergeCell ref="AA20:AH20"/>
    <mergeCell ref="A21:M21"/>
    <mergeCell ref="N21:Z21"/>
    <mergeCell ref="AA21:AH21"/>
    <mergeCell ref="A22:M22"/>
    <mergeCell ref="N22:Z22"/>
    <mergeCell ref="AA22:AH22"/>
    <mergeCell ref="A23:M23"/>
    <mergeCell ref="N23:Z23"/>
    <mergeCell ref="AA23:AH23"/>
    <mergeCell ref="A25:AH25"/>
    <mergeCell ref="A26:AH26"/>
    <mergeCell ref="A27:AH27"/>
    <mergeCell ref="C4:AF6"/>
  </mergeCells>
  <phoneticPr fontId="7"/>
  <pageMargins left="0.7" right="0.7" top="0.75" bottom="0.75" header="0.3" footer="0.3"/>
  <pageSetup paperSize="9" scale="98"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参４_申請</vt:lpstr>
      <vt:lpstr>参４_申請_事業計画</vt:lpstr>
      <vt:lpstr>別紙１①</vt:lpstr>
      <vt:lpstr>別紙１③</vt:lpstr>
      <vt:lpstr>別紙１④</vt:lpstr>
      <vt:lpstr>別紙２①</vt:lpstr>
      <vt:lpstr>プルダウンリスト【触らない】</vt:lpstr>
      <vt:lpstr>別紙３</vt:lpstr>
      <vt:lpstr>別紙５</vt:lpstr>
      <vt:lpstr>別紙８</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2025-05-13T08:44:46Z</dcterms:created>
  <dcterms:modified xsi:type="dcterms:W3CDTF">2025-06-16T02:00:03Z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2025-06-16T02:00:03Z</vt:filetime>
  </property>
</Properties>
</file>