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29040" windowHeight="15840"/>
  </bookViews>
  <sheets>
    <sheet name="工程表【記入用】" sheetId="7" r:id="rId1"/>
    <sheet name="工程表【記入例】 " sheetId="8" r:id="rId2"/>
    <sheet name="証明書【記入用】" sheetId="3" r:id="rId3"/>
    <sheet name="証明書【提出用(記入不要)】" sheetId="1" r:id="rId4"/>
    <sheet name="自治体集計用" sheetId="9" r:id="rId5"/>
    <sheet name="プルダウン用" sheetId="4" state="hidden" r:id="rId6"/>
  </sheet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伊藤　友希</author>
  </authors>
  <commentList>
    <comment ref="D19" authorId="0">
      <text>
        <r>
          <rPr>
            <b/>
            <sz val="9"/>
            <color indexed="81"/>
            <rFont val="游ゴシック"/>
          </rPr>
          <t>税込の商品価格と一致</t>
        </r>
      </text>
    </comment>
  </commentList>
</comments>
</file>

<file path=xl/comments2.xml><?xml version="1.0" encoding="utf-8"?>
<comments xmlns="http://schemas.openxmlformats.org/spreadsheetml/2006/main">
  <authors>
    <author>伊藤　友希</author>
  </authors>
  <commentList>
    <comment ref="D19" authorId="0">
      <text>
        <r>
          <rPr>
            <b/>
            <sz val="9"/>
            <color indexed="81"/>
            <rFont val="游ゴシック"/>
          </rPr>
          <t>税込の商品価格と一致</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<sst xmlns="http://schemas.openxmlformats.org/spreadsheetml/2006/main" xmlns:r="http://schemas.openxmlformats.org/officeDocument/2006/relationships" count="81" uniqueCount="81">
  <si>
    <t>その他の算出方法</t>
    <rPh sb="2" eb="3">
      <t>タ</t>
    </rPh>
    <rPh sb="4" eb="8">
      <t>サンシュツホウホウ</t>
    </rPh>
    <phoneticPr fontId="2"/>
  </si>
  <si>
    <t>％が生じていることを証明します。</t>
    <rPh sb="2" eb="3">
      <t>ショウ</t>
    </rPh>
    <rPh sb="10" eb="12">
      <t>ショウメイ</t>
    </rPh>
    <phoneticPr fontId="2"/>
  </si>
  <si>
    <t>大牟田市産の原材料(記入必須)</t>
    <rPh sb="0" eb="3">
      <t>オオムタ</t>
    </rPh>
    <rPh sb="3" eb="4">
      <t>シ</t>
    </rPh>
    <rPh sb="4" eb="5">
      <t>サン</t>
    </rPh>
    <rPh sb="6" eb="9">
      <t>ゲンザイリョウ</t>
    </rPh>
    <rPh sb="10" eb="12">
      <t>キニュウ</t>
    </rPh>
    <rPh sb="12" eb="14">
      <t>ヒッス</t>
    </rPh>
    <phoneticPr fontId="2"/>
  </si>
  <si>
    <t>大牟田市長殿</t>
    <rPh sb="0" eb="5">
      <t>オオムタシチョウ</t>
    </rPh>
    <rPh sb="5" eb="6">
      <t>ドノ</t>
    </rPh>
    <phoneticPr fontId="2"/>
  </si>
  <si>
    <t>一般販売価格は</t>
    <rPh sb="0" eb="6">
      <t>イッパンハンバイカカク</t>
    </rPh>
    <phoneticPr fontId="2"/>
  </si>
  <si>
    <t>については、大牟田市の区域内における工程により、当該返礼品等の価値の</t>
    <rPh sb="6" eb="10">
      <t>オオムタシ</t>
    </rPh>
    <rPh sb="11" eb="14">
      <t>クイキナイ</t>
    </rPh>
    <rPh sb="18" eb="20">
      <t>コウテイ</t>
    </rPh>
    <rPh sb="24" eb="26">
      <t>トウガイ</t>
    </rPh>
    <rPh sb="26" eb="28">
      <t>ヘンレイ</t>
    </rPh>
    <rPh sb="28" eb="29">
      <t>ヒン</t>
    </rPh>
    <rPh sb="29" eb="30">
      <t>トウ</t>
    </rPh>
    <rPh sb="31" eb="33">
      <t>カチ</t>
    </rPh>
    <phoneticPr fontId="2"/>
  </si>
  <si>
    <t>発送</t>
    <rPh sb="0" eb="2">
      <t>ハッソウ</t>
    </rPh>
    <phoneticPr fontId="2"/>
  </si>
  <si>
    <t>工程表【入力用】に記入すると自動で入力されます</t>
    <rPh sb="0" eb="3">
      <t>コウテイヒョウ</t>
    </rPh>
    <rPh sb="4" eb="7">
      <t>ニュウリョクヨウ</t>
    </rPh>
    <rPh sb="9" eb="11">
      <t>キニュウ</t>
    </rPh>
    <rPh sb="14" eb="16">
      <t>ジドウ</t>
    </rPh>
    <rPh sb="17" eb="19">
      <t>ニュウリョク</t>
    </rPh>
    <phoneticPr fontId="2"/>
  </si>
  <si>
    <t>大牟田市外</t>
    <rPh sb="0" eb="4">
      <t>オオムタシ</t>
    </rPh>
    <rPh sb="4" eb="5">
      <t>ソト</t>
    </rPh>
    <phoneticPr fontId="2"/>
  </si>
  <si>
    <t>総務大臣が定める標準的な算出方法</t>
    <rPh sb="0" eb="4">
      <t>ソウムダイジン</t>
    </rPh>
    <rPh sb="5" eb="6">
      <t>サダ</t>
    </rPh>
    <rPh sb="8" eb="11">
      <t>ヒョウジュンテキ</t>
    </rPh>
    <rPh sb="12" eb="16">
      <t>サンシュツホウホウ</t>
    </rPh>
    <phoneticPr fontId="2"/>
  </si>
  <si>
    <t>また、当該返礼品の製造・加工地※１は</t>
    <rPh sb="3" eb="5">
      <t>トウガイ</t>
    </rPh>
    <rPh sb="5" eb="8">
      <t>ヘンレイヒン</t>
    </rPh>
    <rPh sb="9" eb="11">
      <t>セイゾウ</t>
    </rPh>
    <rPh sb="12" eb="15">
      <t>カコウチ</t>
    </rPh>
    <phoneticPr fontId="2"/>
  </si>
  <si>
    <t>その他</t>
    <rPh sb="2" eb="3">
      <t>タ</t>
    </rPh>
    <phoneticPr fontId="2"/>
  </si>
  <si>
    <t>※その他の算出方法とする理由及びその算出方法の詳細は以下のとおり。</t>
    <rPh sb="3" eb="4">
      <t>タ</t>
    </rPh>
    <rPh sb="5" eb="9">
      <t>サンシュツホウホウ</t>
    </rPh>
    <rPh sb="12" eb="14">
      <t>リユウ</t>
    </rPh>
    <rPh sb="14" eb="15">
      <t>オヨ</t>
    </rPh>
    <rPh sb="18" eb="22">
      <t>サンシュツホウホウ</t>
    </rPh>
    <rPh sb="23" eb="25">
      <t>ショウサイ</t>
    </rPh>
    <rPh sb="26" eb="28">
      <t>イカ</t>
    </rPh>
    <phoneticPr fontId="2"/>
  </si>
  <si>
    <t>試作</t>
    <rPh sb="0" eb="2">
      <t>シサク</t>
    </rPh>
    <phoneticPr fontId="2"/>
  </si>
  <si>
    <t>※標準的な算出方法における算出基礎は以下のとおり。</t>
    <rPh sb="1" eb="4">
      <t>ヒョウジュンテキ</t>
    </rPh>
    <rPh sb="5" eb="9">
      <t>サンシュツホウホウ</t>
    </rPh>
    <rPh sb="13" eb="15">
      <t>サンシュツ</t>
    </rPh>
    <rPh sb="15" eb="17">
      <t>キソ</t>
    </rPh>
    <rPh sb="18" eb="20">
      <t>イカ</t>
    </rPh>
    <phoneticPr fontId="2"/>
  </si>
  <si>
    <t>区域外</t>
    <rPh sb="0" eb="2">
      <t>クイキ</t>
    </rPh>
    <rPh sb="2" eb="3">
      <t>ソト</t>
    </rPh>
    <phoneticPr fontId="2"/>
  </si>
  <si>
    <t>検品</t>
    <rPh sb="0" eb="2">
      <t>ケンピン</t>
    </rPh>
    <phoneticPr fontId="2"/>
  </si>
  <si>
    <t>大牟田市外で生じた付加価値</t>
    <rPh sb="0" eb="3">
      <t>オオムタ</t>
    </rPh>
    <rPh sb="3" eb="4">
      <t>シ</t>
    </rPh>
    <rPh sb="4" eb="5">
      <t>ソト</t>
    </rPh>
    <rPh sb="6" eb="7">
      <t>ショウ</t>
    </rPh>
    <rPh sb="9" eb="13">
      <t>フカカチ</t>
    </rPh>
    <phoneticPr fontId="2"/>
  </si>
  <si>
    <t>円です※２。</t>
    <rPh sb="0" eb="1">
      <t>エン</t>
    </rPh>
    <phoneticPr fontId="2"/>
  </si>
  <si>
    <t>なお、当該返礼品等を取り扱うに当たって、下記の事項に同意します。
・　当該返礼品等については、以下に掲げる場合を除き、他の地方団体の地場産品
　基準（平成31年総務省告示第179号第６条をいう。以下同じ。）第３号の返礼品
　等として取り扱わないこと。
　①　貴市区町村の属する都道府県（貴団体が都道府県である場合には貴都道府
　　県内の市区町村）が地場産品基準第３号に適合するものとして当該返礼品等
　　を取り扱う場合
　②　地場産品基準第８号イ又はロの返礼品等（同基準第３号に適合する場合に限
　　る。）として他の地方団体が取り扱う場合
・　当該返礼品等の付加価値の算出方法等について、地方団体の求めに応じ、必要
　な説明や資料提供等を行うこと。</t>
  </si>
  <si>
    <t>算出方法にて、その他の算出方法を選択した場合のみ記入</t>
    <rPh sb="0" eb="4">
      <t>サンシュツホウホウ</t>
    </rPh>
    <rPh sb="9" eb="10">
      <t>タ</t>
    </rPh>
    <rPh sb="11" eb="15">
      <t>サンシュツホウホウ</t>
    </rPh>
    <rPh sb="16" eb="18">
      <t>センタク</t>
    </rPh>
    <rPh sb="20" eb="22">
      <t>バアイ</t>
    </rPh>
    <rPh sb="24" eb="26">
      <t>キニュウ</t>
    </rPh>
    <phoneticPr fontId="2"/>
  </si>
  <si>
    <t>大牟田市内で生じた付加価値</t>
    <rPh sb="0" eb="4">
      <t>オオムタシ</t>
    </rPh>
    <rPh sb="4" eb="5">
      <t>ナイ</t>
    </rPh>
    <rPh sb="6" eb="7">
      <t>ショウ</t>
    </rPh>
    <rPh sb="9" eb="13">
      <t>フカカチ</t>
    </rPh>
    <phoneticPr fontId="2"/>
  </si>
  <si>
    <t>○○牛　ハンバーグ150ｇ×10個</t>
    <rPh sb="2" eb="3">
      <t>ウシ</t>
    </rPh>
    <rPh sb="16" eb="17">
      <t>コ</t>
    </rPh>
    <phoneticPr fontId="2"/>
  </si>
  <si>
    <t>円</t>
    <rPh sb="0" eb="1">
      <t>エン</t>
    </rPh>
    <phoneticPr fontId="2"/>
  </si>
  <si>
    <t>水色のセルにご記入ください。</t>
    <rPh sb="0" eb="2">
      <t>ミズイロ</t>
    </rPh>
    <rPh sb="7" eb="9">
      <t>キニュウ</t>
    </rPh>
    <phoneticPr fontId="2"/>
  </si>
  <si>
    <r>
      <t>上記については、以下の算出方法（該当する算出方法に</t>
    </r>
    <r>
      <rPr>
        <sz val="11"/>
        <color theme="1"/>
        <rFont val="Segoe UI Symbol"/>
      </rPr>
      <t>☑</t>
    </r>
    <r>
      <rPr>
        <sz val="11"/>
        <color theme="1"/>
        <rFont val="游ゴシック"/>
      </rPr>
      <t>）により算出しています。</t>
    </r>
    <rPh sb="0" eb="2">
      <t>ジョウキ</t>
    </rPh>
    <rPh sb="8" eb="10">
      <t>イカ</t>
    </rPh>
    <rPh sb="11" eb="15">
      <t>サンシュツホウホウ</t>
    </rPh>
    <rPh sb="16" eb="18">
      <t>ガイトウ</t>
    </rPh>
    <rPh sb="20" eb="24">
      <t>サンシュツホウホウ</t>
    </rPh>
    <rPh sb="30" eb="32">
      <t>サンシュツ</t>
    </rPh>
    <phoneticPr fontId="2"/>
  </si>
  <si>
    <r>
      <rPr>
        <u/>
        <sz val="11"/>
        <color theme="1"/>
        <rFont val="游ゴシック"/>
      </rPr>
      <t>記載要領</t>
    </r>
    <r>
      <rPr>
        <sz val="11"/>
        <color theme="1"/>
        <rFont val="游ゴシック"/>
      </rPr>
      <t xml:space="preserve">
※１　返礼品等の製造・加工がおこなわれた場所について、国内の場合は都道府県名及
　　び市区町村名（例：○○県○○市）、国外の場合は国名を記載すること。
※２　当該返礼品等を一般消費者に対して販売する際の通常の価格を記載すること。
　　なお、当該返礼品等が非売品である場合には、当該返礼品等の類似製品に係る
　　通常の価格を記載すること。</t>
    </r>
    <rPh sb="0" eb="4">
      <t>キサイヨウリョウ</t>
    </rPh>
    <rPh sb="8" eb="12">
      <t>ヘンレイヒントウ</t>
    </rPh>
    <rPh sb="13" eb="15">
      <t>セイゾウ</t>
    </rPh>
    <rPh sb="16" eb="18">
      <t>カコウ</t>
    </rPh>
    <rPh sb="25" eb="27">
      <t>バショ</t>
    </rPh>
    <rPh sb="32" eb="34">
      <t>コクナイ</t>
    </rPh>
    <rPh sb="35" eb="37">
      <t>バアイ</t>
    </rPh>
    <rPh sb="38" eb="43">
      <t>トドウフケンメイ</t>
    </rPh>
    <rPh sb="43" eb="44">
      <t>オヨ</t>
    </rPh>
    <rPh sb="48" eb="53">
      <t>シクチョウソンメイ</t>
    </rPh>
    <rPh sb="54" eb="55">
      <t>レイ</t>
    </rPh>
    <rPh sb="58" eb="59">
      <t>ケン</t>
    </rPh>
    <rPh sb="61" eb="62">
      <t>シ</t>
    </rPh>
    <rPh sb="64" eb="66">
      <t>コクガイ</t>
    </rPh>
    <rPh sb="67" eb="69">
      <t>バアイ</t>
    </rPh>
    <rPh sb="70" eb="72">
      <t>コクメイ</t>
    </rPh>
    <rPh sb="73" eb="75">
      <t>キサイ</t>
    </rPh>
    <rPh sb="84" eb="90">
      <t>トウガイヘンレイヒントウ</t>
    </rPh>
    <rPh sb="91" eb="96">
      <t>イッパンショウヒシャ</t>
    </rPh>
    <rPh sb="97" eb="98">
      <t>タイ</t>
    </rPh>
    <rPh sb="100" eb="102">
      <t>ハンバイ</t>
    </rPh>
    <rPh sb="104" eb="105">
      <t>サイ</t>
    </rPh>
    <rPh sb="106" eb="108">
      <t>ツウジョウ</t>
    </rPh>
    <rPh sb="109" eb="111">
      <t>カカク</t>
    </rPh>
    <rPh sb="112" eb="114">
      <t>キサイ</t>
    </rPh>
    <rPh sb="125" eb="131">
      <t>トウガイヘンレイヒントウ</t>
    </rPh>
    <rPh sb="132" eb="135">
      <t>ヒバイヒン</t>
    </rPh>
    <rPh sb="138" eb="140">
      <t>バアイ</t>
    </rPh>
    <rPh sb="143" eb="148">
      <t>トウガイ</t>
    </rPh>
    <rPh sb="148" eb="149">
      <t>トウ</t>
    </rPh>
    <rPh sb="150" eb="154">
      <t>ルイジセイヒン</t>
    </rPh>
    <rPh sb="155" eb="156">
      <t>カカ</t>
    </rPh>
    <rPh sb="160" eb="162">
      <t>ツウジョウ</t>
    </rPh>
    <rPh sb="163" eb="165">
      <t>カカク</t>
    </rPh>
    <rPh sb="166" eb="168">
      <t>キサイ</t>
    </rPh>
    <phoneticPr fontId="2"/>
  </si>
  <si>
    <t>事業者名</t>
    <rPh sb="0" eb="4">
      <t>ジギョウシャメイ</t>
    </rPh>
    <phoneticPr fontId="2"/>
  </si>
  <si>
    <t>商品名</t>
    <rPh sb="0" eb="3">
      <t>ショウヒンメイ</t>
    </rPh>
    <phoneticPr fontId="2"/>
  </si>
  <si>
    <t>基本的には「総務大臣が定める標準的な算出方法」を選択</t>
    <rPh sb="0" eb="3">
      <t>キホンテキ</t>
    </rPh>
    <rPh sb="6" eb="10">
      <t>ソウムダイジン</t>
    </rPh>
    <rPh sb="11" eb="12">
      <t>サダ</t>
    </rPh>
    <rPh sb="14" eb="17">
      <t>ヒョウジュンテキ</t>
    </rPh>
    <rPh sb="18" eb="22">
      <t>サンシュツホウホウ</t>
    </rPh>
    <rPh sb="24" eb="26">
      <t>センタク</t>
    </rPh>
    <phoneticPr fontId="2"/>
  </si>
  <si>
    <t>大牟田市の区域内における工程により生じている返礼品の価値割合</t>
    <rPh sb="0" eb="4">
      <t>オオムタシ</t>
    </rPh>
    <rPh sb="5" eb="8">
      <t>クイキナイ</t>
    </rPh>
    <rPh sb="12" eb="14">
      <t>コウテイ</t>
    </rPh>
    <rPh sb="17" eb="18">
      <t>ショウ</t>
    </rPh>
    <rPh sb="22" eb="25">
      <t>ヘンレイヒン</t>
    </rPh>
    <rPh sb="26" eb="28">
      <t>カチ</t>
    </rPh>
    <rPh sb="28" eb="30">
      <t>ワリアイ</t>
    </rPh>
    <phoneticPr fontId="2"/>
  </si>
  <si>
    <t>項目名</t>
    <rPh sb="0" eb="3">
      <t>コウモクメイ</t>
    </rPh>
    <phoneticPr fontId="2"/>
  </si>
  <si>
    <t>算出方法</t>
    <rPh sb="0" eb="4">
      <t>サンシュツホウホウ</t>
    </rPh>
    <phoneticPr fontId="2"/>
  </si>
  <si>
    <t>Aの費用</t>
    <rPh sb="2" eb="4">
      <t>ヒヨウ</t>
    </rPh>
    <phoneticPr fontId="2"/>
  </si>
  <si>
    <t>Bの費用</t>
    <rPh sb="2" eb="4">
      <t>ヒヨウ</t>
    </rPh>
    <phoneticPr fontId="2"/>
  </si>
  <si>
    <t>　　  費用</t>
    <rPh sb="4" eb="6">
      <t>ヒヨウ</t>
    </rPh>
    <phoneticPr fontId="2"/>
  </si>
  <si>
    <t>返礼品の製造・加工が行われた場所</t>
    <rPh sb="0" eb="3">
      <t>ヘンレイヒン</t>
    </rPh>
    <rPh sb="4" eb="6">
      <t>セイゾウ</t>
    </rPh>
    <rPh sb="7" eb="9">
      <t>カコウ</t>
    </rPh>
    <rPh sb="10" eb="11">
      <t>オコナ</t>
    </rPh>
    <rPh sb="14" eb="16">
      <t>バショ</t>
    </rPh>
    <phoneticPr fontId="2"/>
  </si>
  <si>
    <t>製作</t>
    <rPh sb="0" eb="2">
      <t>セイサク</t>
    </rPh>
    <phoneticPr fontId="2"/>
  </si>
  <si>
    <t>一般販売価格</t>
    <rPh sb="0" eb="6">
      <t>イッパンハンバイカカク</t>
    </rPh>
    <phoneticPr fontId="2"/>
  </si>
  <si>
    <t>一般販売価格
（円）
※３</t>
    <rPh sb="8" eb="9">
      <t>エン</t>
    </rPh>
    <phoneticPr fontId="2"/>
  </si>
  <si>
    <t>　B：当該返礼品等の製造・販売等のために当該地方団体の区域外で生じた</t>
    <rPh sb="3" eb="9">
      <t>トウガイヘンレイヒントウ</t>
    </rPh>
    <rPh sb="10" eb="12">
      <t>セイゾウ</t>
    </rPh>
    <rPh sb="13" eb="16">
      <t>ハンバイトウ</t>
    </rPh>
    <rPh sb="20" eb="22">
      <t>トウガイ</t>
    </rPh>
    <rPh sb="22" eb="26">
      <t>チホウダンタイ</t>
    </rPh>
    <rPh sb="27" eb="30">
      <t>クイキガイ</t>
    </rPh>
    <rPh sb="31" eb="32">
      <t>ショウ</t>
    </rPh>
    <phoneticPr fontId="2"/>
  </si>
  <si>
    <t>国内の場合は、都道府県名及び市区町村名（例：○○県○○市）、国外の場合は国名を記入</t>
    <rPh sb="0" eb="2">
      <t>コクナイ</t>
    </rPh>
    <rPh sb="3" eb="5">
      <t>バアイ</t>
    </rPh>
    <rPh sb="7" eb="12">
      <t>トドウフケンメイ</t>
    </rPh>
    <rPh sb="12" eb="13">
      <t>オヨ</t>
    </rPh>
    <rPh sb="14" eb="19">
      <t>シクチョウソンメイ</t>
    </rPh>
    <rPh sb="20" eb="21">
      <t>レイ</t>
    </rPh>
    <rPh sb="24" eb="25">
      <t>ケン</t>
    </rPh>
    <rPh sb="27" eb="28">
      <t>シ</t>
    </rPh>
    <rPh sb="30" eb="32">
      <t>コクガイ</t>
    </rPh>
    <rPh sb="33" eb="35">
      <t>バアイ</t>
    </rPh>
    <rPh sb="36" eb="38">
      <t>コクメイ</t>
    </rPh>
    <rPh sb="39" eb="41">
      <t>キニュウ</t>
    </rPh>
    <phoneticPr fontId="2"/>
  </si>
  <si>
    <t>記入欄</t>
    <rPh sb="0" eb="3">
      <t>キニュウラン</t>
    </rPh>
    <phoneticPr fontId="2"/>
  </si>
  <si>
    <t>大牟田市外産の原材料(記入必須)</t>
    <rPh sb="0" eb="3">
      <t>オオムタ</t>
    </rPh>
    <rPh sb="3" eb="5">
      <t>シガイ</t>
    </rPh>
    <rPh sb="5" eb="6">
      <t>サン</t>
    </rPh>
    <rPh sb="7" eb="10">
      <t>ゲンザイリョウ</t>
    </rPh>
    <rPh sb="11" eb="15">
      <t>キニュウヒッス</t>
    </rPh>
    <phoneticPr fontId="2"/>
  </si>
  <si>
    <t>価格（税込）</t>
    <rPh sb="0" eb="2">
      <t>カカク</t>
    </rPh>
    <rPh sb="3" eb="5">
      <t>ゼイコミ</t>
    </rPh>
    <phoneticPr fontId="2"/>
  </si>
  <si>
    <t>担当者名</t>
    <rPh sb="0" eb="4">
      <t>タントウシャメイ</t>
    </rPh>
    <phoneticPr fontId="2"/>
  </si>
  <si>
    <t>区域内</t>
    <rPh sb="0" eb="3">
      <t>クイキナイ</t>
    </rPh>
    <phoneticPr fontId="2"/>
  </si>
  <si>
    <t>　A：当該地方団体による返礼品等の調達費用</t>
    <rPh sb="3" eb="5">
      <t>トウガイ</t>
    </rPh>
    <rPh sb="5" eb="9">
      <t>チホウダンタイ</t>
    </rPh>
    <rPh sb="12" eb="16">
      <t>ヘンレイヒントウ</t>
    </rPh>
    <rPh sb="17" eb="21">
      <t>チョウタツヒヨウ</t>
    </rPh>
    <phoneticPr fontId="2"/>
  </si>
  <si>
    <t>であり、</t>
  </si>
  <si>
    <t>注意点</t>
    <rPh sb="0" eb="3">
      <t>チュウイテン</t>
    </rPh>
    <phoneticPr fontId="2"/>
  </si>
  <si>
    <t>・ソースの原材料：□□</t>
    <rPh sb="5" eb="8">
      <t>ゲンザイリョウ</t>
    </rPh>
    <phoneticPr fontId="2"/>
  </si>
  <si>
    <t>連絡先</t>
    <rPh sb="0" eb="3">
      <t>レンラクサキ</t>
    </rPh>
    <phoneticPr fontId="2"/>
  </si>
  <si>
    <t>返礼品名</t>
    <rPh sb="0" eb="4">
      <t>ヘンレイヒンメイ</t>
    </rPh>
    <phoneticPr fontId="2"/>
  </si>
  <si>
    <t>生産・製造・加工地</t>
    <rPh sb="0" eb="2">
      <t>セイサン</t>
    </rPh>
    <rPh sb="3" eb="5">
      <t>セイゾウ</t>
    </rPh>
    <rPh sb="6" eb="9">
      <t>カコウチ</t>
    </rPh>
    <phoneticPr fontId="2"/>
  </si>
  <si>
    <t>割合</t>
    <rPh sb="0" eb="2">
      <t>ワリアイ</t>
    </rPh>
    <phoneticPr fontId="2"/>
  </si>
  <si>
    <t>内容</t>
    <rPh sb="0" eb="2">
      <t>ナイヨウ</t>
    </rPh>
    <phoneticPr fontId="2"/>
  </si>
  <si>
    <t>製造</t>
    <rPh sb="0" eb="2">
      <t>セイゾウ</t>
    </rPh>
    <phoneticPr fontId="2"/>
  </si>
  <si>
    <t>調理</t>
    <rPh sb="0" eb="2">
      <t>チョウリ</t>
    </rPh>
    <phoneticPr fontId="2"/>
  </si>
  <si>
    <t>大牟田市内</t>
    <rPh sb="0" eb="5">
      <t>オオムタシナイ</t>
    </rPh>
    <phoneticPr fontId="2"/>
  </si>
  <si>
    <t>梱包</t>
    <rPh sb="0" eb="2">
      <t>コンポウ</t>
    </rPh>
    <phoneticPr fontId="2"/>
  </si>
  <si>
    <t>人件費、利益、販売にかかる手数料等</t>
    <rPh sb="0" eb="3">
      <t>ジンケンヒ</t>
    </rPh>
    <rPh sb="4" eb="6">
      <t>リエキ</t>
    </rPh>
    <rPh sb="7" eb="9">
      <t>ハンバイ</t>
    </rPh>
    <rPh sb="13" eb="16">
      <t>テスウリョウ</t>
    </rPh>
    <rPh sb="16" eb="17">
      <t>トウ</t>
    </rPh>
    <phoneticPr fontId="2"/>
  </si>
  <si>
    <t>企画・開発</t>
    <rPh sb="0" eb="2">
      <t>キカク</t>
    </rPh>
    <rPh sb="3" eb="5">
      <t>カイハツ</t>
    </rPh>
    <phoneticPr fontId="2"/>
  </si>
  <si>
    <t>組立</t>
    <rPh sb="0" eb="2">
      <t>クミタテ</t>
    </rPh>
    <phoneticPr fontId="2"/>
  </si>
  <si>
    <t>品質検査</t>
    <rPh sb="0" eb="4">
      <t>ヒンシツケンサ</t>
    </rPh>
    <phoneticPr fontId="2"/>
  </si>
  <si>
    <t>店舗で包装</t>
    <rPh sb="0" eb="2">
      <t>テンポ</t>
    </rPh>
    <rPh sb="3" eb="5">
      <t>ホウソウ</t>
    </rPh>
    <phoneticPr fontId="2"/>
  </si>
  <si>
    <t>工程
(必要に応じて工程名の編集や行の追加を行ってください)</t>
    <rPh sb="0" eb="2">
      <t>コウテイ</t>
    </rPh>
    <rPh sb="4" eb="6">
      <t>ヒツヨウ</t>
    </rPh>
    <rPh sb="7" eb="8">
      <t>オウ</t>
    </rPh>
    <rPh sb="10" eb="12">
      <t>コウテイ</t>
    </rPh>
    <rPh sb="12" eb="13">
      <t>メイ</t>
    </rPh>
    <rPh sb="14" eb="16">
      <t>ヘンシュウ</t>
    </rPh>
    <rPh sb="17" eb="18">
      <t>ギョウ</t>
    </rPh>
    <rPh sb="19" eb="21">
      <t>ツイカ</t>
    </rPh>
    <rPh sb="22" eb="23">
      <t>オコナ</t>
    </rPh>
    <phoneticPr fontId="2"/>
  </si>
  <si>
    <t>・○○牛のブロック肉
・たまねぎ
・ソースの原材料：△△</t>
    <rPh sb="3" eb="4">
      <t>ギュウ</t>
    </rPh>
    <rPh sb="9" eb="10">
      <t>ニク</t>
    </rPh>
    <rPh sb="22" eb="25">
      <t>ゲンザイリョウ</t>
    </rPh>
    <phoneticPr fontId="2"/>
  </si>
  <si>
    <t>・牛ブロック肉からのミンチ
・調味
・成形
・焼き上げ</t>
    <rPh sb="1" eb="2">
      <t>ギュウ</t>
    </rPh>
    <rPh sb="6" eb="7">
      <t>ニク</t>
    </rPh>
    <rPh sb="15" eb="17">
      <t>チョウミ</t>
    </rPh>
    <rPh sb="19" eb="21">
      <t>セイケイ</t>
    </rPh>
    <rPh sb="23" eb="24">
      <t>ヤ</t>
    </rPh>
    <rPh sb="25" eb="26">
      <t>ア</t>
    </rPh>
    <phoneticPr fontId="2"/>
  </si>
  <si>
    <t>・ソースの製造</t>
    <rPh sb="5" eb="7">
      <t>セイゾウ</t>
    </rPh>
    <phoneticPr fontId="2"/>
  </si>
  <si>
    <t>検査会社に委託</t>
    <rPh sb="0" eb="4">
      <t>ケンサガイシャ</t>
    </rPh>
    <rPh sb="5" eb="7">
      <t>イタク</t>
    </rPh>
    <phoneticPr fontId="2"/>
  </si>
  <si>
    <t>店舗から発送</t>
    <rPh sb="0" eb="2">
      <t>テンポ</t>
    </rPh>
    <rPh sb="4" eb="6">
      <t>ハッソウ</t>
    </rPh>
    <phoneticPr fontId="2"/>
  </si>
  <si>
    <t>水色のセルに記入すると、証明書【提出用】へ自動入力されます。</t>
    <rPh sb="0" eb="2">
      <t>ミズイロ</t>
    </rPh>
    <rPh sb="6" eb="8">
      <t>キニュウ</t>
    </rPh>
    <rPh sb="12" eb="15">
      <t>ショウメイショ</t>
    </rPh>
    <rPh sb="16" eb="19">
      <t>テイシュツヨウ</t>
    </rPh>
    <rPh sb="21" eb="25">
      <t>ジドウニュウリョク</t>
    </rPh>
    <phoneticPr fontId="2"/>
  </si>
  <si>
    <t>返礼品等の名称</t>
    <rPh sb="0" eb="3">
      <t>ヘンレイヒン</t>
    </rPh>
    <rPh sb="3" eb="4">
      <t>トウ</t>
    </rPh>
    <rPh sb="5" eb="7">
      <t>メイショウ</t>
    </rPh>
    <phoneticPr fontId="2"/>
  </si>
  <si>
    <t>区域内において
生じた価値の割合
（％）</t>
    <rPh sb="0" eb="3">
      <t>クイキナイ</t>
    </rPh>
    <rPh sb="8" eb="9">
      <t>ショウ</t>
    </rPh>
    <rPh sb="11" eb="13">
      <t>カチ</t>
    </rPh>
    <rPh sb="14" eb="16">
      <t>ワリアイ</t>
    </rPh>
    <phoneticPr fontId="2"/>
  </si>
  <si>
    <t>区域内において生じた価値の割合の算出方法
※１</t>
    <rPh sb="0" eb="3">
      <t>クイキナイ</t>
    </rPh>
    <rPh sb="7" eb="8">
      <t>ショウ</t>
    </rPh>
    <rPh sb="10" eb="12">
      <t>カチ</t>
    </rPh>
    <rPh sb="13" eb="15">
      <t>ワリアイ</t>
    </rPh>
    <rPh sb="16" eb="18">
      <t>サンシュツ</t>
    </rPh>
    <rPh sb="18" eb="20">
      <t>ホウホウ</t>
    </rPh>
    <phoneticPr fontId="2"/>
  </si>
  <si>
    <t>返礼品等の
製造・加工地
※２</t>
    <rPh sb="3" eb="4">
      <t>トウ</t>
    </rPh>
    <phoneticPr fontId="2"/>
  </si>
  <si>
    <t>地方団体
における
調達費用
（円）</t>
    <rPh sb="16" eb="17">
      <t>エン</t>
    </rPh>
    <phoneticPr fontId="2"/>
  </si>
  <si>
    <t>標準的な
算出方法</t>
    <rPh sb="0" eb="2">
      <t>ヒョウジュン</t>
    </rPh>
    <rPh sb="2" eb="3">
      <t>テキ</t>
    </rPh>
    <rPh sb="5" eb="7">
      <t>サンシュツ</t>
    </rPh>
    <rPh sb="7" eb="9">
      <t>ホウホウ</t>
    </rPh>
    <phoneticPr fontId="2"/>
  </si>
  <si>
    <t>その他の
算出方法</t>
    <rPh sb="2" eb="3">
      <t>ホカ</t>
    </rPh>
    <rPh sb="5" eb="7">
      <t>サンシュツ</t>
    </rPh>
    <rPh sb="7" eb="9">
      <t>ホウホウ</t>
    </rPh>
    <phoneticPr fontId="2"/>
  </si>
  <si>
    <t>その他の
算出方法の詳細</t>
    <rPh sb="2" eb="3">
      <t>ホカ</t>
    </rPh>
    <rPh sb="5" eb="7">
      <t>サンシュツ</t>
    </rPh>
    <rPh sb="7" eb="9">
      <t>ホウホウ</t>
    </rPh>
    <rPh sb="10" eb="12">
      <t>ショウサイ</t>
    </rPh>
    <phoneticPr fontId="2"/>
  </si>
  <si>
    <t>その他の
算出方法とする理由</t>
    <rPh sb="2" eb="3">
      <t>ホカ</t>
    </rPh>
    <rPh sb="5" eb="7">
      <t>サンシュツ</t>
    </rPh>
    <rPh sb="7" eb="9">
      <t>ホウホウ</t>
    </rPh>
    <rPh sb="12" eb="14">
      <t>リユウ</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</si>
</sst>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numFmt numFmtId="177" formatCode="0.0"/>
  </numFmts>
  <fonts count="6">
    <font>
      <sz val="11"/>
      <color theme="1"/>
      <name val="游ゴシック"/>
      <family val="3"/>
      <scheme val="minor"/>
    </font>
    <font>
      <sz val="11"/>
      <color theme="1"/>
      <name val="游ゴシック"/>
      <family val="3"/>
      <scheme val="minor"/>
    </font>
    <font>
      <sz val="6"/>
      <color auto="1"/>
      <name val="游ゴシック"/>
      <family val="3"/>
      <scheme val="minor"/>
    </font>
    <font>
      <b/>
      <sz val="12"/>
      <color theme="1"/>
      <name val="游ゴシック"/>
      <family val="3"/>
      <scheme val="minor"/>
    </font>
    <font>
      <b/>
      <sz val="11"/>
      <color theme="1"/>
      <name val="游ゴシック"/>
      <family val="3"/>
      <scheme val="minor"/>
    </font>
    <font>
      <sz val="12"/>
      <color auto="1"/>
      <name val="游ゴシック"/>
      <family val="3"/>
      <scheme val="minor"/>
    </font>
  </fonts>
  <fills count="3">
    <fill>
      <patternFill patternType="none"/>
    </fill>
    <fill>
      <patternFill patternType="gray125"/>
    </fill>
    <fill>
      <patternFill patternType="solid">
        <fgColor rgb="FFFFFF0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s>
  <cellStyleXfs count="6">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00">
    <xf numFmtId="0" fontId="0" fillId="0" borderId="0" xfId="0">
      <alignment vertical="center"/>
    </xf>
    <xf numFmtId="38" fontId="0" fillId="0" borderId="0" xfId="4" applyFont="1">
      <alignment vertical="center"/>
    </xf>
    <xf numFmtId="176" fontId="0" fillId="0" borderId="0" xfId="5" applyNumberFormat="1" applyFont="1">
      <alignment vertical="center"/>
    </xf>
    <xf numFmtId="0" fontId="3" fillId="2" borderId="0" xfId="0" applyFont="1" applyFill="1" applyBorder="1" applyAlignment="1">
      <alignment vertical="center" wrapText="1"/>
    </xf>
    <xf numFmtId="0" fontId="0" fillId="0" borderId="1" xfId="0" applyBorder="1">
      <alignment vertical="center"/>
    </xf>
    <xf numFmtId="0" fontId="0" fillId="0" borderId="2" xfId="0" applyBorder="1" applyAlignment="1">
      <alignment horizontal="center" vertical="center" wrapText="1"/>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2" xfId="0" applyBorder="1">
      <alignment vertical="center"/>
    </xf>
    <xf numFmtId="0" fontId="0" fillId="0" borderId="6" xfId="0" applyFill="1" applyBorder="1" applyAlignment="1">
      <alignment horizontal="left" vertical="center"/>
    </xf>
    <xf numFmtId="176" fontId="4" fillId="0" borderId="1" xfId="5" applyNumberFormat="1" applyFont="1" applyBorder="1">
      <alignment vertical="center"/>
    </xf>
    <xf numFmtId="0" fontId="0" fillId="0" borderId="0" xfId="0" applyBorder="1">
      <alignment vertical="center"/>
    </xf>
    <xf numFmtId="0" fontId="0" fillId="0" borderId="7" xfId="0" applyBorder="1" applyAlignment="1">
      <alignment horizontal="center" vertical="center"/>
    </xf>
    <xf numFmtId="0" fontId="0" fillId="0" borderId="8" xfId="0" applyFill="1" applyBorder="1">
      <alignment vertical="center"/>
    </xf>
    <xf numFmtId="0" fontId="0" fillId="0" borderId="1" xfId="0" applyFill="1" applyBorder="1" applyAlignment="1">
      <alignment vertical="center" wrapText="1"/>
    </xf>
    <xf numFmtId="0" fontId="0" fillId="0" borderId="1" xfId="0" applyFill="1" applyBorder="1">
      <alignment vertical="center"/>
    </xf>
    <xf numFmtId="0" fontId="0" fillId="0" borderId="9" xfId="0" applyFill="1" applyBorder="1">
      <alignment vertical="center"/>
    </xf>
    <xf numFmtId="0" fontId="0" fillId="0" borderId="7" xfId="0" applyBorder="1">
      <alignment vertical="center"/>
    </xf>
    <xf numFmtId="0" fontId="0" fillId="0" borderId="10" xfId="0" applyFill="1" applyBorder="1" applyAlignment="1">
      <alignment horizontal="left" vertical="center"/>
    </xf>
    <xf numFmtId="38" fontId="0" fillId="0" borderId="1" xfId="4" applyFont="1" applyBorder="1">
      <alignment vertical="center"/>
    </xf>
    <xf numFmtId="0" fontId="0" fillId="0" borderId="11" xfId="0" applyBorder="1" applyAlignment="1">
      <alignment horizontal="center" vertical="center"/>
    </xf>
    <xf numFmtId="38" fontId="0" fillId="0" borderId="8" xfId="4" applyFont="1" applyFill="1" applyBorder="1">
      <alignment vertical="center"/>
    </xf>
    <xf numFmtId="38" fontId="0" fillId="0" borderId="9" xfId="4" applyFont="1" applyFill="1" applyBorder="1">
      <alignment vertical="center"/>
    </xf>
    <xf numFmtId="38" fontId="0" fillId="0" borderId="7" xfId="4" applyFont="1" applyBorder="1">
      <alignment vertical="center"/>
    </xf>
    <xf numFmtId="0" fontId="0" fillId="0" borderId="12" xfId="0" applyFill="1" applyBorder="1" applyAlignment="1">
      <alignment horizontal="left" vertical="center"/>
    </xf>
    <xf numFmtId="0" fontId="0" fillId="0" borderId="1" xfId="0" applyBorder="1" applyAlignment="1">
      <alignment horizontal="center" vertical="center"/>
    </xf>
    <xf numFmtId="0" fontId="0" fillId="0" borderId="13"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176" fontId="0" fillId="0" borderId="14" xfId="5" applyNumberFormat="1" applyFont="1" applyBorder="1" applyAlignment="1">
      <alignment horizontal="center" vertical="center"/>
    </xf>
    <xf numFmtId="176" fontId="0" fillId="0" borderId="15" xfId="5" applyNumberFormat="1" applyFont="1" applyBorder="1">
      <alignment vertical="center"/>
    </xf>
    <xf numFmtId="176" fontId="0" fillId="0" borderId="16" xfId="5" applyNumberFormat="1" applyFont="1" applyBorder="1">
      <alignment vertical="center"/>
    </xf>
    <xf numFmtId="176" fontId="0" fillId="0" borderId="14" xfId="5" applyNumberFormat="1" applyFont="1" applyBorder="1">
      <alignment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20" xfId="0" applyFill="1" applyBorder="1" applyAlignment="1">
      <alignment vertical="center" wrapText="1"/>
    </xf>
    <xf numFmtId="0" fontId="0" fillId="0" borderId="21" xfId="0" applyFill="1" applyBorder="1" applyAlignment="1">
      <alignment vertical="center" wrapText="1"/>
    </xf>
    <xf numFmtId="0" fontId="0" fillId="0" borderId="22" xfId="0" applyBorder="1">
      <alignment vertical="center"/>
    </xf>
    <xf numFmtId="0" fontId="0" fillId="0" borderId="20" xfId="0" applyFill="1" applyBorder="1">
      <alignment vertical="center"/>
    </xf>
    <xf numFmtId="0" fontId="0" fillId="0" borderId="21" xfId="0" applyFill="1" applyBorder="1">
      <alignment vertical="center"/>
    </xf>
    <xf numFmtId="38" fontId="0" fillId="0" borderId="20" xfId="4" applyFont="1" applyFill="1" applyBorder="1">
      <alignment vertical="center"/>
    </xf>
    <xf numFmtId="38" fontId="0" fillId="0" borderId="21" xfId="4" applyFont="1" applyFill="1" applyBorder="1">
      <alignment vertical="center"/>
    </xf>
    <xf numFmtId="38" fontId="0" fillId="0" borderId="22" xfId="4" applyFont="1" applyBorder="1">
      <alignment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176" fontId="0" fillId="0" borderId="23" xfId="5" applyNumberFormat="1" applyFont="1" applyBorder="1">
      <alignment vertical="center"/>
    </xf>
    <xf numFmtId="176" fontId="0" fillId="0" borderId="24" xfId="5" applyNumberFormat="1" applyFont="1" applyBorder="1">
      <alignment vertical="center"/>
    </xf>
    <xf numFmtId="176" fontId="0" fillId="0" borderId="25" xfId="5" applyNumberFormat="1" applyFont="1" applyBorder="1">
      <alignment vertical="center"/>
    </xf>
    <xf numFmtId="176" fontId="0" fillId="0" borderId="26" xfId="5" applyNumberFormat="1" applyFont="1" applyBorder="1">
      <alignment vertical="center"/>
    </xf>
    <xf numFmtId="0" fontId="0" fillId="0" borderId="0" xfId="0" applyAlignment="1">
      <alignment vertical="center" wrapText="1"/>
    </xf>
    <xf numFmtId="0" fontId="3" fillId="2" borderId="0" xfId="0" applyFont="1" applyFill="1" applyBorder="1" applyAlignment="1">
      <alignment vertical="center"/>
    </xf>
    <xf numFmtId="0" fontId="0" fillId="0" borderId="2" xfId="0" applyFill="1"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18" xfId="0" applyBorder="1" applyAlignment="1">
      <alignment vertical="center" wrapText="1"/>
    </xf>
    <xf numFmtId="0" fontId="0" fillId="2" borderId="0" xfId="0" applyFill="1">
      <alignment vertical="center"/>
    </xf>
    <xf numFmtId="0" fontId="0" fillId="0" borderId="7" xfId="0" applyFill="1" applyBorder="1">
      <alignment vertical="center"/>
    </xf>
    <xf numFmtId="0" fontId="0" fillId="0" borderId="8" xfId="0" applyBorder="1">
      <alignment vertical="center"/>
    </xf>
    <xf numFmtId="176" fontId="0" fillId="0" borderId="1" xfId="5" applyNumberFormat="1" applyFont="1" applyFill="1" applyBorder="1">
      <alignment vertical="center"/>
    </xf>
    <xf numFmtId="0" fontId="0" fillId="0" borderId="0" xfId="0" applyBorder="1" applyAlignment="1">
      <alignment vertical="center" wrapText="1"/>
    </xf>
    <xf numFmtId="0" fontId="0" fillId="0" borderId="14" xfId="0" applyFill="1" applyBorder="1" applyAlignment="1">
      <alignment vertical="center" wrapText="1"/>
    </xf>
    <xf numFmtId="0" fontId="0" fillId="0" borderId="15" xfId="0" applyBorder="1" applyAlignment="1">
      <alignment vertical="center" wrapText="1"/>
    </xf>
    <xf numFmtId="0" fontId="0" fillId="0" borderId="16" xfId="0" applyBorder="1" applyAlignment="1">
      <alignment vertical="center" wrapText="1"/>
    </xf>
    <xf numFmtId="0" fontId="0" fillId="0" borderId="25" xfId="0" applyBorder="1" applyAlignment="1">
      <alignment vertical="center" wrapText="1"/>
    </xf>
    <xf numFmtId="0" fontId="0" fillId="0" borderId="0" xfId="0" applyFont="1">
      <alignment vertical="center"/>
    </xf>
    <xf numFmtId="177" fontId="0" fillId="0" borderId="0" xfId="5" applyNumberFormat="1" applyFont="1">
      <alignment vertical="center"/>
    </xf>
    <xf numFmtId="0" fontId="0" fillId="0" borderId="0" xfId="0" applyFont="1" applyAlignment="1">
      <alignment horizontal="right" vertical="center"/>
    </xf>
    <xf numFmtId="0" fontId="0" fillId="0" borderId="0" xfId="0" applyFont="1" applyAlignment="1">
      <alignment horizontal="left" vertical="top" wrapText="1"/>
    </xf>
    <xf numFmtId="0" fontId="0" fillId="0" borderId="0" xfId="0" applyFont="1" applyAlignment="1">
      <alignment vertical="top"/>
    </xf>
    <xf numFmtId="0" fontId="0" fillId="0" borderId="27" xfId="0" applyFont="1" applyBorder="1">
      <alignment vertical="center"/>
    </xf>
    <xf numFmtId="0" fontId="0" fillId="0" borderId="28" xfId="0" applyFont="1" applyBorder="1">
      <alignment vertical="center"/>
    </xf>
    <xf numFmtId="0" fontId="0" fillId="0" borderId="29" xfId="0" applyFont="1" applyBorder="1">
      <alignment vertical="center"/>
    </xf>
    <xf numFmtId="0" fontId="0" fillId="0" borderId="30" xfId="0" applyFont="1" applyBorder="1">
      <alignment vertical="center"/>
    </xf>
    <xf numFmtId="0" fontId="0" fillId="0" borderId="31" xfId="0" applyFont="1" applyBorder="1">
      <alignment vertical="center"/>
    </xf>
    <xf numFmtId="38" fontId="0" fillId="0" borderId="0" xfId="4" applyFont="1" applyBorder="1" applyAlignment="1">
      <alignment horizontal="center" vertical="center"/>
    </xf>
    <xf numFmtId="0" fontId="0" fillId="0" borderId="0" xfId="0" applyFont="1" applyBorder="1" applyAlignment="1">
      <alignment horizontal="center" vertical="center"/>
    </xf>
    <xf numFmtId="38" fontId="0" fillId="0" borderId="31" xfId="4" applyFont="1" applyBorder="1">
      <alignment vertical="center"/>
    </xf>
    <xf numFmtId="0" fontId="0" fillId="0" borderId="32" xfId="0" applyFont="1" applyBorder="1">
      <alignment vertical="center"/>
    </xf>
    <xf numFmtId="0" fontId="0" fillId="0" borderId="33" xfId="0" applyFont="1" applyBorder="1">
      <alignment vertical="center"/>
    </xf>
    <xf numFmtId="0" fontId="0" fillId="0" borderId="34" xfId="0" applyFont="1" applyBorder="1">
      <alignment vertical="center"/>
    </xf>
    <xf numFmtId="0" fontId="5" fillId="0" borderId="9" xfId="0" applyFont="1" applyBorder="1" applyAlignment="1">
      <alignment horizontal="center" vertical="center"/>
    </xf>
    <xf numFmtId="0" fontId="5" fillId="0" borderId="35" xfId="0" applyFont="1" applyBorder="1" applyAlignment="1">
      <alignment horizontal="center" vertical="center"/>
    </xf>
    <xf numFmtId="0" fontId="5" fillId="0" borderId="8" xfId="0" applyFont="1" applyBorder="1" applyAlignment="1">
      <alignment horizontal="center" vertical="center"/>
    </xf>
    <xf numFmtId="0" fontId="5" fillId="0" borderId="1" xfId="0" applyFont="1" applyBorder="1" applyAlignment="1"/>
    <xf numFmtId="0" fontId="5" fillId="0" borderId="9"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8"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 xfId="0" applyFont="1" applyBorder="1" applyAlignment="1">
      <alignment horizontal="center"/>
    </xf>
    <xf numFmtId="0" fontId="5" fillId="0" borderId="10"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8" xfId="0" applyFont="1" applyBorder="1" applyAlignment="1">
      <alignment horizontal="center"/>
    </xf>
    <xf numFmtId="0" fontId="5" fillId="0" borderId="0" xfId="0" applyFont="1" applyAlignment="1">
      <alignment horizontal="center" vertical="center" wrapText="1"/>
    </xf>
    <xf numFmtId="0" fontId="5" fillId="0" borderId="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33" xfId="0" applyFont="1" applyBorder="1" applyAlignment="1">
      <alignment horizontal="center" vertical="center" wrapText="1"/>
    </xf>
    <xf numFmtId="38" fontId="5" fillId="0" borderId="1" xfId="0" applyNumberFormat="1" applyFont="1" applyBorder="1" applyAlignment="1"/>
  </cellXfs>
  <cellStyles count="6">
    <cellStyle name="パーセント 2" xfId="1"/>
    <cellStyle name="桁区切り 2" xfId="2"/>
    <cellStyle name="標準" xfId="0" builtinId="0"/>
    <cellStyle name="標準 2" xfId="3"/>
    <cellStyle name="桁区切り" xfId="4" builtinId="6"/>
    <cellStyle name="パーセント" xfId="5" builtinId="5"/>
  </cellStyles>
  <dxfs count="9">
    <dxf>
      <fill>
        <patternFill>
          <bgColor theme="8" tint="0.6"/>
        </patternFill>
      </fill>
    </dxf>
    <dxf>
      <fill>
        <patternFill>
          <bgColor theme="0" tint="-0.35"/>
        </patternFill>
      </fill>
    </dxf>
    <dxf>
      <fill>
        <patternFill>
          <bgColor theme="8" tint="0.6"/>
        </patternFill>
      </fill>
    </dxf>
    <dxf>
      <fill>
        <patternFill>
          <bgColor rgb="FFFF0000"/>
        </patternFill>
      </fill>
    </dxf>
    <dxf>
      <fill>
        <patternFill>
          <bgColor theme="8" tint="0.6"/>
        </patternFill>
      </fill>
    </dxf>
    <dxf>
      <fill>
        <patternFill>
          <bgColor theme="8" tint="0.6"/>
        </patternFill>
      </fill>
    </dxf>
    <dxf>
      <fill>
        <patternFill>
          <bgColor rgb="FFFF0000"/>
        </patternFill>
      </fill>
    </dxf>
    <dxf>
      <fill>
        <patternFill>
          <bgColor theme="8" tint="0.6"/>
        </patternFill>
      </fill>
    </dxf>
    <dxf>
      <fill>
        <patternFill>
          <bgColor theme="8" tint="0.6"/>
        </patternFill>
      </fill>
    </dxf>
  </dxf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theme" Target="theme/theme1.xml" /><Relationship Id="rId9" Type="http://schemas.openxmlformats.org/officeDocument/2006/relationships/sharedStrings" Target="sharedStrings.xml" /><Relationship Id="rId1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0</xdr:rowOff>
    </xdr:from>
    <xdr:to xmlns:xdr="http://schemas.openxmlformats.org/drawingml/2006/spreadsheetDrawing">
      <xdr:col>1</xdr:col>
      <xdr:colOff>342900</xdr:colOff>
      <xdr:row>1</xdr:row>
      <xdr:rowOff>66675</xdr:rowOff>
    </xdr:to>
    <xdr:sp macro="" textlink="">
      <xdr:nvSpPr>
        <xdr:cNvPr id="2" name="正方形/長方形 1"/>
        <xdr:cNvSpPr/>
      </xdr:nvSpPr>
      <xdr:spPr>
        <a:xfrm>
          <a:off x="0" y="0"/>
          <a:ext cx="619125" cy="276225"/>
        </a:xfrm>
        <a:prstGeom prst="rect">
          <a:avLst/>
        </a:prstGeom>
        <a:noFill/>
        <a:ln w="9525" cap="flat" cmpd="sng" algn="ctr">
          <a:solidFill>
            <a:schemeClr val="dk1"/>
          </a:solidFill>
          <a:prstDash val="solid"/>
          <a:round/>
          <a:headEnd type="none" w="med" len="med"/>
          <a:tailEnd type="none" w="med" len="med"/>
        </a:ln>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gn="ctr"/>
          <a:r>
            <a:rPr kumimoji="1" lang="ja-JP" altLang="en-US" sz="1100"/>
            <a:t>別添１</a:t>
          </a:r>
        </a:p>
      </xdr:txBody>
    </xdr:sp>
    <xdr:clientData/>
  </xdr:twoCellAnchor>
  <xdr:twoCellAnchor>
    <xdr:from xmlns:xdr="http://schemas.openxmlformats.org/drawingml/2006/spreadsheetDrawing">
      <xdr:col>0</xdr:col>
      <xdr:colOff>142875</xdr:colOff>
      <xdr:row>37</xdr:row>
      <xdr:rowOff>9525</xdr:rowOff>
    </xdr:from>
    <xdr:to xmlns:xdr="http://schemas.openxmlformats.org/drawingml/2006/spreadsheetDrawing">
      <xdr:col>0</xdr:col>
      <xdr:colOff>250825</xdr:colOff>
      <xdr:row>42</xdr:row>
      <xdr:rowOff>190500</xdr:rowOff>
    </xdr:to>
    <xdr:sp macro="" textlink="">
      <xdr:nvSpPr>
        <xdr:cNvPr id="3" name="左大かっこ 2"/>
        <xdr:cNvSpPr/>
      </xdr:nvSpPr>
      <xdr:spPr>
        <a:xfrm>
          <a:off x="142875" y="8020050"/>
          <a:ext cx="107950" cy="1371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9</xdr:col>
      <xdr:colOff>104775</xdr:colOff>
      <xdr:row>37</xdr:row>
      <xdr:rowOff>9525</xdr:rowOff>
    </xdr:from>
    <xdr:to xmlns:xdr="http://schemas.openxmlformats.org/drawingml/2006/spreadsheetDrawing">
      <xdr:col>9</xdr:col>
      <xdr:colOff>212725</xdr:colOff>
      <xdr:row>42</xdr:row>
      <xdr:rowOff>190500</xdr:rowOff>
    </xdr:to>
    <xdr:sp macro="" textlink="">
      <xdr:nvSpPr>
        <xdr:cNvPr id="5" name="左大かっこ 4"/>
        <xdr:cNvSpPr/>
      </xdr:nvSpPr>
      <xdr:spPr>
        <a:xfrm flipH="1">
          <a:off x="5895975" y="8020050"/>
          <a:ext cx="107950" cy="1371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vmlDrawing" Target="../drawings/vmlDrawing2.vml" /><Relationship Id="rId2"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theme="8"/>
  </sheetPr>
  <dimension ref="A1:F19"/>
  <sheetViews>
    <sheetView tabSelected="1" workbookViewId="0">
      <selection activeCell="B2" sqref="B2:E2"/>
    </sheetView>
  </sheetViews>
  <sheetFormatPr defaultRowHeight="18.75"/>
  <cols>
    <col min="1" max="1" width="32" bestFit="1" customWidth="1"/>
    <col min="2" max="2" width="27.625" bestFit="1" customWidth="1"/>
    <col min="3" max="3" width="25.625" customWidth="1"/>
    <col min="4" max="4" width="21.5" style="1" customWidth="1"/>
    <col min="5" max="5" width="4.25" customWidth="1"/>
    <col min="6" max="6" width="11.5" style="2" customWidth="1"/>
  </cols>
  <sheetData>
    <row r="1" spans="1:6" ht="19.5">
      <c r="A1" s="3" t="s">
        <v>24</v>
      </c>
    </row>
    <row r="2" spans="1:6" ht="30" customHeight="1">
      <c r="A2" s="4" t="s">
        <v>52</v>
      </c>
      <c r="B2" s="10"/>
      <c r="C2" s="19"/>
      <c r="D2" s="19"/>
      <c r="E2" s="25"/>
    </row>
    <row r="3" spans="1:6" ht="30" customHeight="1">
      <c r="A3" s="4" t="s">
        <v>21</v>
      </c>
      <c r="B3" s="11">
        <f>SUMIF(C6:C17,"大牟田市内",F6:F17)</f>
        <v>0</v>
      </c>
      <c r="C3" s="4" t="s">
        <v>17</v>
      </c>
      <c r="D3" s="20">
        <f>SUMIF(C6:C17,"&lt;&gt;大牟田市内",D6:D17)</f>
        <v>0</v>
      </c>
      <c r="E3" s="26" t="s">
        <v>23</v>
      </c>
    </row>
    <row r="4" spans="1:6" ht="19.5"/>
    <row r="5" spans="1:6" ht="57">
      <c r="A5" s="5" t="s">
        <v>65</v>
      </c>
      <c r="B5" s="13" t="s">
        <v>55</v>
      </c>
      <c r="C5" s="13" t="s">
        <v>53</v>
      </c>
      <c r="D5" s="21" t="s">
        <v>44</v>
      </c>
      <c r="E5" s="27"/>
      <c r="F5" s="30" t="s">
        <v>54</v>
      </c>
    </row>
    <row r="6" spans="1:6">
      <c r="A6" s="6" t="s">
        <v>2</v>
      </c>
      <c r="B6" s="14"/>
      <c r="C6" s="14" t="s">
        <v>58</v>
      </c>
      <c r="D6" s="22"/>
      <c r="E6" s="28" t="s">
        <v>23</v>
      </c>
      <c r="F6" s="31" t="str">
        <f>IFERROR(D6/$D$19,"")</f>
        <v/>
      </c>
    </row>
    <row r="7" spans="1:6">
      <c r="A7" s="7" t="s">
        <v>43</v>
      </c>
      <c r="B7" s="15"/>
      <c r="C7" s="16" t="s">
        <v>8</v>
      </c>
      <c r="D7" s="20"/>
      <c r="E7" s="26" t="s">
        <v>23</v>
      </c>
      <c r="F7" s="32" t="str">
        <f>IFERROR(D7/$D$19,"")</f>
        <v/>
      </c>
    </row>
    <row r="8" spans="1:6">
      <c r="A8" s="7" t="s">
        <v>61</v>
      </c>
      <c r="B8" s="16"/>
      <c r="C8" s="16"/>
      <c r="D8" s="20"/>
      <c r="E8" s="26" t="s">
        <v>23</v>
      </c>
      <c r="F8" s="32" t="str">
        <f>IFERROR(D8/$D$19,"")</f>
        <v/>
      </c>
    </row>
    <row r="9" spans="1:6">
      <c r="A9" s="7" t="s">
        <v>13</v>
      </c>
      <c r="B9" s="16"/>
      <c r="C9" s="16"/>
      <c r="D9" s="20"/>
      <c r="E9" s="26" t="s">
        <v>23</v>
      </c>
      <c r="F9" s="32"/>
    </row>
    <row r="10" spans="1:6">
      <c r="A10" s="7" t="s">
        <v>57</v>
      </c>
      <c r="B10" s="15"/>
      <c r="C10" s="16"/>
      <c r="D10" s="20"/>
      <c r="E10" s="26" t="s">
        <v>23</v>
      </c>
      <c r="F10" s="32" t="str">
        <f t="shared" ref="F10:F19" si="0">IFERROR(D10/$D$19,"")</f>
        <v/>
      </c>
    </row>
    <row r="11" spans="1:6">
      <c r="A11" s="7" t="s">
        <v>56</v>
      </c>
      <c r="B11" s="16"/>
      <c r="C11" s="16"/>
      <c r="D11" s="20"/>
      <c r="E11" s="26" t="s">
        <v>23</v>
      </c>
      <c r="F11" s="32" t="str">
        <f t="shared" si="0"/>
        <v/>
      </c>
    </row>
    <row r="12" spans="1:6">
      <c r="A12" s="7" t="s">
        <v>37</v>
      </c>
      <c r="B12" s="16"/>
      <c r="C12" s="16"/>
      <c r="D12" s="20"/>
      <c r="E12" s="26" t="s">
        <v>23</v>
      </c>
      <c r="F12" s="32" t="str">
        <f t="shared" si="0"/>
        <v/>
      </c>
    </row>
    <row r="13" spans="1:6">
      <c r="A13" s="7" t="s">
        <v>62</v>
      </c>
      <c r="B13" s="16"/>
      <c r="C13" s="16"/>
      <c r="D13" s="20"/>
      <c r="E13" s="26" t="s">
        <v>23</v>
      </c>
      <c r="F13" s="32" t="str">
        <f t="shared" si="0"/>
        <v/>
      </c>
    </row>
    <row r="14" spans="1:6">
      <c r="A14" s="7" t="s">
        <v>63</v>
      </c>
      <c r="B14" s="16"/>
      <c r="C14" s="16"/>
      <c r="D14" s="20"/>
      <c r="E14" s="26" t="s">
        <v>23</v>
      </c>
      <c r="F14" s="32" t="str">
        <f t="shared" si="0"/>
        <v/>
      </c>
    </row>
    <row r="15" spans="1:6">
      <c r="A15" s="7" t="s">
        <v>16</v>
      </c>
      <c r="B15" s="16"/>
      <c r="C15" s="16"/>
      <c r="D15" s="20"/>
      <c r="E15" s="26" t="s">
        <v>23</v>
      </c>
      <c r="F15" s="32" t="str">
        <f t="shared" si="0"/>
        <v/>
      </c>
    </row>
    <row r="16" spans="1:6">
      <c r="A16" s="7" t="s">
        <v>59</v>
      </c>
      <c r="B16" s="16"/>
      <c r="C16" s="16"/>
      <c r="D16" s="20"/>
      <c r="E16" s="26" t="s">
        <v>23</v>
      </c>
      <c r="F16" s="32" t="str">
        <f t="shared" si="0"/>
        <v/>
      </c>
    </row>
    <row r="17" spans="1:6">
      <c r="A17" s="7" t="s">
        <v>6</v>
      </c>
      <c r="B17" s="16"/>
      <c r="C17" s="16"/>
      <c r="D17" s="20"/>
      <c r="E17" s="26" t="s">
        <v>23</v>
      </c>
      <c r="F17" s="32" t="str">
        <f t="shared" si="0"/>
        <v/>
      </c>
    </row>
    <row r="18" spans="1:6" ht="19.5">
      <c r="A18" s="8" t="s">
        <v>11</v>
      </c>
      <c r="B18" s="17"/>
      <c r="C18" s="17"/>
      <c r="D18" s="23"/>
      <c r="E18" s="29" t="s">
        <v>23</v>
      </c>
      <c r="F18" s="32" t="str">
        <f t="shared" si="0"/>
        <v/>
      </c>
    </row>
    <row r="19" spans="1:6" ht="19.5">
      <c r="A19" s="9"/>
      <c r="B19" s="18"/>
      <c r="C19" s="18"/>
      <c r="D19" s="24">
        <f>SUM(D6:D17)</f>
        <v>0</v>
      </c>
      <c r="E19" s="13" t="s">
        <v>23</v>
      </c>
      <c r="F19" s="33" t="str">
        <f t="shared" si="0"/>
        <v/>
      </c>
    </row>
  </sheetData>
  <mergeCells count="2">
    <mergeCell ref="B2:E2"/>
    <mergeCell ref="D5:E5"/>
  </mergeCells>
  <phoneticPr fontId="2"/>
  <conditionalFormatting sqref="B2:E2">
    <cfRule type="containsBlanks" dxfId="8" priority="2">
      <formula>LEN(TRIM(B2))=0</formula>
    </cfRule>
  </conditionalFormatting>
  <conditionalFormatting sqref="B6:D18">
    <cfRule type="containsBlanks" dxfId="7" priority="3">
      <formula>LEN(TRIM(B6))=0</formula>
    </cfRule>
  </conditionalFormatting>
  <conditionalFormatting sqref="B3">
    <cfRule type="cellIs" dxfId="6" priority="1" operator="lessThan">
      <formula>0.5</formula>
    </cfRule>
  </conditionalFormatting>
  <pageMargins left="0.7" right="0.7" top="0.75" bottom="0.75" header="0.3" footer="0.3"/>
  <pageSetup paperSize="9" fitToWidth="1" fitToHeight="1" orientation="portrait" usePrinterDefaults="1" r:id="rId1"/>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プルダウン用!$C$1:$C$2</xm:f>
          </x14:formula1>
          <xm:sqref>C6:C43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F19"/>
  <sheetViews>
    <sheetView workbookViewId="0">
      <selection activeCell="B18" sqref="B18"/>
    </sheetView>
  </sheetViews>
  <sheetFormatPr defaultRowHeight="18.75"/>
  <cols>
    <col min="1" max="1" width="32" bestFit="1" customWidth="1"/>
    <col min="2" max="2" width="27.625" bestFit="1" customWidth="1"/>
    <col min="3" max="3" width="25.625" customWidth="1"/>
    <col min="4" max="4" width="21.5" style="1" customWidth="1"/>
    <col min="5" max="5" width="4.25" customWidth="1"/>
    <col min="6" max="6" width="11.5" style="2" customWidth="1"/>
  </cols>
  <sheetData>
    <row r="1" spans="1:6" ht="19.5">
      <c r="A1" s="3" t="s">
        <v>24</v>
      </c>
    </row>
    <row r="2" spans="1:6" ht="30" customHeight="1">
      <c r="A2" s="4" t="s">
        <v>28</v>
      </c>
      <c r="B2" s="10" t="s">
        <v>22</v>
      </c>
      <c r="C2" s="19"/>
      <c r="D2" s="19"/>
      <c r="E2" s="25"/>
    </row>
    <row r="3" spans="1:6" ht="30" customHeight="1">
      <c r="A3" s="4" t="s">
        <v>21</v>
      </c>
      <c r="B3" s="11">
        <f>SUMIF(C6:C17,"大牟田市内",F6:F17)</f>
        <v>0.57500000000000007</v>
      </c>
      <c r="C3" s="4" t="s">
        <v>17</v>
      </c>
      <c r="D3" s="20">
        <f>SUMIF(C6:C17,"&lt;&gt;大牟田市内",D6:D17)</f>
        <v>550</v>
      </c>
      <c r="E3" s="26" t="s">
        <v>23</v>
      </c>
    </row>
    <row r="4" spans="1:6" ht="19.5"/>
    <row r="5" spans="1:6" ht="57">
      <c r="A5" s="5" t="s">
        <v>65</v>
      </c>
      <c r="B5" s="13" t="s">
        <v>55</v>
      </c>
      <c r="C5" s="13" t="s">
        <v>53</v>
      </c>
      <c r="D5" s="21" t="s">
        <v>44</v>
      </c>
      <c r="E5" s="27"/>
      <c r="F5" s="30" t="s">
        <v>54</v>
      </c>
    </row>
    <row r="6" spans="1:6">
      <c r="A6" s="34" t="s">
        <v>2</v>
      </c>
      <c r="B6" s="37" t="s">
        <v>50</v>
      </c>
      <c r="C6" s="40" t="s">
        <v>58</v>
      </c>
      <c r="D6" s="42">
        <v>50</v>
      </c>
      <c r="E6" s="45" t="s">
        <v>23</v>
      </c>
      <c r="F6" s="48">
        <f t="shared" ref="F6:F19" si="0">IFERROR(D6/$D$19,"")</f>
        <v>2.5000000000000001e-002</v>
      </c>
    </row>
    <row r="7" spans="1:6" ht="56.25">
      <c r="A7" s="7" t="s">
        <v>43</v>
      </c>
      <c r="B7" s="15" t="s">
        <v>66</v>
      </c>
      <c r="C7" s="16" t="s">
        <v>8</v>
      </c>
      <c r="D7" s="20">
        <v>500</v>
      </c>
      <c r="E7" s="26" t="s">
        <v>23</v>
      </c>
      <c r="F7" s="32">
        <f t="shared" si="0"/>
        <v>0.25</v>
      </c>
    </row>
    <row r="8" spans="1:6">
      <c r="A8" s="7" t="s">
        <v>61</v>
      </c>
      <c r="B8" s="15"/>
      <c r="C8" s="16"/>
      <c r="D8" s="20"/>
      <c r="E8" s="26" t="s">
        <v>23</v>
      </c>
      <c r="F8" s="32">
        <f t="shared" si="0"/>
        <v>0</v>
      </c>
    </row>
    <row r="9" spans="1:6">
      <c r="A9" s="7" t="s">
        <v>13</v>
      </c>
      <c r="B9" s="15"/>
      <c r="C9" s="16"/>
      <c r="D9" s="20"/>
      <c r="E9" s="26" t="s">
        <v>23</v>
      </c>
      <c r="F9" s="32">
        <f t="shared" si="0"/>
        <v>0</v>
      </c>
    </row>
    <row r="10" spans="1:6" ht="75">
      <c r="A10" s="7" t="s">
        <v>57</v>
      </c>
      <c r="B10" s="15" t="s">
        <v>67</v>
      </c>
      <c r="C10" s="16" t="s">
        <v>58</v>
      </c>
      <c r="D10" s="20">
        <v>800</v>
      </c>
      <c r="E10" s="26" t="s">
        <v>23</v>
      </c>
      <c r="F10" s="32">
        <f t="shared" si="0"/>
        <v>0.4</v>
      </c>
    </row>
    <row r="11" spans="1:6">
      <c r="A11" s="7" t="s">
        <v>56</v>
      </c>
      <c r="B11" s="15" t="s">
        <v>68</v>
      </c>
      <c r="C11" s="16" t="s">
        <v>58</v>
      </c>
      <c r="D11" s="20">
        <v>200</v>
      </c>
      <c r="E11" s="26" t="s">
        <v>23</v>
      </c>
      <c r="F11" s="32">
        <f t="shared" si="0"/>
        <v>0.1</v>
      </c>
    </row>
    <row r="12" spans="1:6">
      <c r="A12" s="7" t="s">
        <v>37</v>
      </c>
      <c r="B12" s="15"/>
      <c r="C12" s="16"/>
      <c r="D12" s="20"/>
      <c r="E12" s="26" t="s">
        <v>23</v>
      </c>
      <c r="F12" s="32">
        <f t="shared" si="0"/>
        <v>0</v>
      </c>
    </row>
    <row r="13" spans="1:6">
      <c r="A13" s="7" t="s">
        <v>62</v>
      </c>
      <c r="B13" s="15"/>
      <c r="C13" s="16"/>
      <c r="D13" s="20"/>
      <c r="E13" s="26" t="s">
        <v>23</v>
      </c>
      <c r="F13" s="32">
        <f t="shared" si="0"/>
        <v>0</v>
      </c>
    </row>
    <row r="14" spans="1:6">
      <c r="A14" s="7" t="s">
        <v>63</v>
      </c>
      <c r="B14" s="15" t="s">
        <v>69</v>
      </c>
      <c r="C14" s="16" t="s">
        <v>8</v>
      </c>
      <c r="D14" s="20">
        <v>50</v>
      </c>
      <c r="E14" s="26" t="s">
        <v>23</v>
      </c>
      <c r="F14" s="32">
        <f t="shared" si="0"/>
        <v>2.5000000000000001e-002</v>
      </c>
    </row>
    <row r="15" spans="1:6">
      <c r="A15" s="7" t="s">
        <v>16</v>
      </c>
      <c r="B15" s="15"/>
      <c r="C15" s="16"/>
      <c r="D15" s="20"/>
      <c r="E15" s="26" t="s">
        <v>23</v>
      </c>
      <c r="F15" s="32">
        <f t="shared" si="0"/>
        <v>0</v>
      </c>
    </row>
    <row r="16" spans="1:6">
      <c r="A16" s="7" t="s">
        <v>59</v>
      </c>
      <c r="B16" s="15" t="s">
        <v>64</v>
      </c>
      <c r="C16" s="16" t="s">
        <v>58</v>
      </c>
      <c r="D16" s="20">
        <v>50</v>
      </c>
      <c r="E16" s="26" t="s">
        <v>23</v>
      </c>
      <c r="F16" s="32">
        <f t="shared" si="0"/>
        <v>2.5000000000000001e-002</v>
      </c>
    </row>
    <row r="17" spans="1:6">
      <c r="A17" s="7" t="s">
        <v>6</v>
      </c>
      <c r="B17" s="15" t="s">
        <v>70</v>
      </c>
      <c r="C17" s="16" t="s">
        <v>58</v>
      </c>
      <c r="D17" s="20">
        <v>50</v>
      </c>
      <c r="E17" s="29" t="s">
        <v>23</v>
      </c>
      <c r="F17" s="49">
        <f t="shared" si="0"/>
        <v>2.5000000000000001e-002</v>
      </c>
    </row>
    <row r="18" spans="1:6" ht="38.25">
      <c r="A18" s="35" t="s">
        <v>11</v>
      </c>
      <c r="B18" s="38" t="s">
        <v>60</v>
      </c>
      <c r="C18" s="41" t="s">
        <v>58</v>
      </c>
      <c r="D18" s="43">
        <v>300</v>
      </c>
      <c r="E18" s="46" t="s">
        <v>23</v>
      </c>
      <c r="F18" s="50">
        <f t="shared" si="0"/>
        <v>0.15</v>
      </c>
    </row>
    <row r="19" spans="1:6" ht="19.5">
      <c r="A19" s="36"/>
      <c r="B19" s="39"/>
      <c r="C19" s="39"/>
      <c r="D19" s="44">
        <f>SUM(D6:D18)</f>
        <v>2000</v>
      </c>
      <c r="E19" s="47" t="s">
        <v>23</v>
      </c>
      <c r="F19" s="51">
        <f t="shared" si="0"/>
        <v>1</v>
      </c>
    </row>
  </sheetData>
  <mergeCells count="2">
    <mergeCell ref="B2:E2"/>
    <mergeCell ref="D5:E5"/>
  </mergeCells>
  <phoneticPr fontId="2"/>
  <conditionalFormatting sqref="B6:D18">
    <cfRule type="containsBlanks" dxfId="5" priority="4">
      <formula>LEN(TRIM(B6))=0</formula>
    </cfRule>
  </conditionalFormatting>
  <conditionalFormatting sqref="B2">
    <cfRule type="containsBlanks" dxfId="4" priority="5">
      <formula>LEN(TRIM(B2))=0</formula>
    </cfRule>
  </conditionalFormatting>
  <conditionalFormatting sqref="B3">
    <cfRule type="cellIs" dxfId="3" priority="1" operator="lessThan">
      <formula>0.5</formula>
    </cfRule>
  </conditionalFormatting>
  <pageMargins left="0.7" right="0.7" top="0.75" bottom="0.75" header="0.3" footer="0.3"/>
  <pageSetup paperSize="9" fitToWidth="1" fitToHeight="1" orientation="portrait"/>
  <legacyDrawing r:id="rId1"/>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プルダウン用!$C$1:$C$2</xm:f>
          </x14:formula1>
          <xm:sqref>C6:C43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theme="8"/>
    <pageSetUpPr fitToPage="1"/>
  </sheetPr>
  <dimension ref="A1:C14"/>
  <sheetViews>
    <sheetView workbookViewId="0">
      <selection activeCell="B6" sqref="B6"/>
    </sheetView>
  </sheetViews>
  <sheetFormatPr defaultRowHeight="18.75"/>
  <cols>
    <col min="1" max="1" width="30.75" style="52" customWidth="1"/>
    <col min="2" max="2" width="42.75" customWidth="1"/>
    <col min="3" max="3" width="57.375" style="52" customWidth="1"/>
  </cols>
  <sheetData>
    <row r="1" spans="1:3" ht="20.25">
      <c r="A1" s="53" t="s">
        <v>71</v>
      </c>
      <c r="B1" s="58"/>
      <c r="C1" s="62"/>
    </row>
    <row r="2" spans="1:3" ht="19.5">
      <c r="A2" s="54" t="s">
        <v>31</v>
      </c>
      <c r="B2" s="59" t="s">
        <v>42</v>
      </c>
      <c r="C2" s="63" t="s">
        <v>49</v>
      </c>
    </row>
    <row r="3" spans="1:3">
      <c r="A3" s="55" t="s">
        <v>27</v>
      </c>
      <c r="B3" s="60"/>
      <c r="C3" s="64"/>
    </row>
    <row r="4" spans="1:3">
      <c r="A4" s="56" t="s">
        <v>28</v>
      </c>
      <c r="B4" s="16">
        <f>'工程表【記入用】'!B2</f>
        <v>0</v>
      </c>
      <c r="C4" s="65" t="s">
        <v>7</v>
      </c>
    </row>
    <row r="5" spans="1:3" ht="37.5">
      <c r="A5" s="56" t="s">
        <v>30</v>
      </c>
      <c r="B5" s="61">
        <f>'工程表【記入用】'!B3</f>
        <v>0</v>
      </c>
      <c r="C5" s="65" t="s">
        <v>7</v>
      </c>
    </row>
    <row r="6" spans="1:3">
      <c r="A6" s="56" t="s">
        <v>32</v>
      </c>
      <c r="B6" s="4" t="s">
        <v>9</v>
      </c>
      <c r="C6" s="65" t="s">
        <v>29</v>
      </c>
    </row>
    <row r="7" spans="1:3">
      <c r="A7" s="56" t="s">
        <v>33</v>
      </c>
      <c r="B7" s="20">
        <f>'工程表【記入用】'!D19</f>
        <v>0</v>
      </c>
      <c r="C7" s="65" t="s">
        <v>7</v>
      </c>
    </row>
    <row r="8" spans="1:3">
      <c r="A8" s="56" t="s">
        <v>34</v>
      </c>
      <c r="B8" s="20">
        <f>'工程表【記入用】'!D3</f>
        <v>0</v>
      </c>
      <c r="C8" s="65" t="s">
        <v>7</v>
      </c>
    </row>
    <row r="9" spans="1:3">
      <c r="A9" s="56" t="s">
        <v>0</v>
      </c>
      <c r="B9" s="4"/>
      <c r="C9" s="65" t="s">
        <v>20</v>
      </c>
    </row>
    <row r="10" spans="1:3" ht="37.5">
      <c r="A10" s="56" t="s">
        <v>36</v>
      </c>
      <c r="B10" s="4"/>
      <c r="C10" s="65" t="s">
        <v>41</v>
      </c>
    </row>
    <row r="11" spans="1:3" ht="19.5">
      <c r="A11" s="57" t="s">
        <v>38</v>
      </c>
      <c r="B11" s="43"/>
      <c r="C11" s="66"/>
    </row>
    <row r="13" spans="1:3">
      <c r="A13" s="52" t="s">
        <v>45</v>
      </c>
    </row>
    <row r="14" spans="1:3">
      <c r="A14" s="52" t="s">
        <v>51</v>
      </c>
    </row>
  </sheetData>
  <phoneticPr fontId="2"/>
  <conditionalFormatting sqref="B9">
    <cfRule type="expression" dxfId="2" priority="1">
      <formula>AND($B$6="その他の算出方法",$B$9="")</formula>
    </cfRule>
    <cfRule type="expression" dxfId="1" priority="6">
      <formula>$B$6="総務大臣が定める標準的な算出方法"</formula>
    </cfRule>
  </conditionalFormatting>
  <conditionalFormatting sqref="B3 B6 B10 B11">
    <cfRule type="containsBlanks" dxfId="0" priority="7">
      <formula>LEN(TRIM(B3))=0</formula>
    </cfRule>
  </conditionalFormatting>
  <pageMargins left="0.7" right="0.7" top="0.75" bottom="0.75" header="0.3" footer="0.3"/>
  <pageSetup paperSize="9" scale="61" fitToWidth="1" fitToHeight="1" orientation="portrait" usePrinterDefaults="1" r:id="rId1"/>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プルダウン用!$A$1:$A$2</xm:f>
          </x14:formula1>
          <xm:sqref>B6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1"/>
  <dimension ref="B3:J45"/>
  <sheetViews>
    <sheetView workbookViewId="0">
      <selection activeCell="M2" sqref="M2"/>
    </sheetView>
  </sheetViews>
  <sheetFormatPr defaultRowHeight="18.75"/>
  <cols>
    <col min="1" max="1" width="3.625" style="67" customWidth="1"/>
    <col min="2" max="2" width="9.375" style="67" bestFit="1" customWidth="1"/>
    <col min="3" max="9" width="9" style="67" customWidth="1"/>
    <col min="10" max="10" width="3.625" style="67" customWidth="1"/>
    <col min="11" max="16384" width="9" style="67" customWidth="1"/>
  </cols>
  <sheetData>
    <row r="1" spans="2:10" ht="16.5" customHeight="1"/>
    <row r="2" spans="2:10" ht="16.5" customHeight="1"/>
    <row r="3" spans="2:10" ht="16.5" customHeight="1">
      <c r="B3" s="67" t="s">
        <v>3</v>
      </c>
    </row>
    <row r="4" spans="2:10" ht="16.5" customHeight="1">
      <c r="G4" s="67" t="str">
        <f>IF('証明書【記入用】'!B3="","",'証明書【記入用】'!B3)</f>
        <v/>
      </c>
    </row>
    <row r="5" spans="2:10" ht="16.5" customHeight="1"/>
    <row r="6" spans="2:10" ht="16.5" customHeight="1">
      <c r="B6" s="67">
        <f>IF('証明書【記入用】'!B4="","",'証明書【記入用】'!B4)</f>
        <v>0</v>
      </c>
    </row>
    <row r="7" spans="2:10" ht="16.5" customHeight="1">
      <c r="B7" s="67" t="s">
        <v>5</v>
      </c>
    </row>
    <row r="8" spans="2:10" ht="16.5" customHeight="1">
      <c r="B8" s="68">
        <f>IF('証明書【記入用】'!B5="","",'証明書【記入用】'!B5)*100</f>
        <v>0</v>
      </c>
      <c r="C8" s="67" t="s">
        <v>1</v>
      </c>
    </row>
    <row r="9" spans="2:10" ht="16.5" customHeight="1">
      <c r="B9" s="67" t="s">
        <v>25</v>
      </c>
    </row>
    <row r="10" spans="2:10" ht="16.5" customHeight="1"/>
    <row r="11" spans="2:10" ht="16.5" customHeight="1">
      <c r="B11" s="69" t="str">
        <f t="array" ref="B11">_xlfn.IFS('証明書【記入用】'!B6="総務大臣が定める標準的な算出方法","☑","TRUE","□")</f>
        <v>☑</v>
      </c>
      <c r="C11" s="67" t="s">
        <v>9</v>
      </c>
    </row>
    <row r="12" spans="2:10" ht="16.5" customHeight="1">
      <c r="C12" s="67" t="s">
        <v>14</v>
      </c>
    </row>
    <row r="13" spans="2:10" ht="16.5" customHeight="1">
      <c r="C13" s="67" t="s">
        <v>47</v>
      </c>
      <c r="I13" s="79">
        <f>IF('証明書【記入用】'!B7="","",'証明書【記入用】'!B7)</f>
        <v>0</v>
      </c>
      <c r="J13" s="76" t="s">
        <v>23</v>
      </c>
    </row>
    <row r="14" spans="2:10" ht="16.5" customHeight="1">
      <c r="C14" s="67" t="s">
        <v>40</v>
      </c>
    </row>
    <row r="15" spans="2:10" ht="16.5" customHeight="1">
      <c r="C15" s="67" t="s">
        <v>35</v>
      </c>
      <c r="I15" s="79">
        <f>IF('証明書【記入用】'!B8="","",'証明書【記入用】'!B8)</f>
        <v>0</v>
      </c>
      <c r="J15" s="76" t="s">
        <v>23</v>
      </c>
    </row>
    <row r="16" spans="2:10" ht="16.5" customHeight="1"/>
    <row r="17" spans="2:10" ht="16.5" customHeight="1">
      <c r="B17" s="69" t="str">
        <f t="array" ref="B17">_xlfn.IFS('証明書【記入用】'!B6="その他の算出方法","☑","TRUE","□")</f>
        <v>□</v>
      </c>
      <c r="C17" s="67" t="s">
        <v>0</v>
      </c>
    </row>
    <row r="18" spans="2:10" ht="16.5" customHeight="1">
      <c r="C18" s="67" t="s">
        <v>12</v>
      </c>
    </row>
    <row r="19" spans="2:10" ht="16.5" customHeight="1">
      <c r="B19" s="0"/>
      <c r="C19" s="72" t="str">
        <f>IF('証明書【記入用】'!B9="","",'証明書【記入用】'!B9)</f>
        <v/>
      </c>
      <c r="D19" s="75"/>
      <c r="E19" s="75"/>
      <c r="F19" s="75"/>
      <c r="G19" s="75"/>
      <c r="H19" s="75"/>
      <c r="I19" s="75"/>
      <c r="J19" s="80"/>
    </row>
    <row r="20" spans="2:10" ht="16.5" customHeight="1">
      <c r="B20" s="0"/>
      <c r="C20" s="73"/>
      <c r="D20" s="0"/>
      <c r="E20" s="0"/>
      <c r="F20" s="0"/>
      <c r="G20" s="0"/>
      <c r="H20" s="0"/>
      <c r="I20" s="0"/>
      <c r="J20" s="81"/>
    </row>
    <row r="21" spans="2:10" ht="16.5" customHeight="1">
      <c r="B21" s="0"/>
      <c r="C21" s="74"/>
      <c r="D21" s="76"/>
      <c r="E21" s="76"/>
      <c r="F21" s="76"/>
      <c r="G21" s="76"/>
      <c r="H21" s="76"/>
      <c r="I21" s="76"/>
      <c r="J21" s="82"/>
    </row>
    <row r="22" spans="2:10" ht="16.5" customHeight="1"/>
    <row r="23" spans="2:10" ht="16.5" customHeight="1">
      <c r="B23" s="67" t="s">
        <v>10</v>
      </c>
      <c r="F23" s="78" t="str">
        <f>IF('証明書【記入用】'!B10="","",'証明書【記入用】'!B10)</f>
        <v/>
      </c>
      <c r="G23" s="78"/>
      <c r="H23" s="78"/>
      <c r="I23" s="69" t="s">
        <v>48</v>
      </c>
    </row>
    <row r="24" spans="2:10" ht="16.5" customHeight="1">
      <c r="B24" s="67" t="s">
        <v>4</v>
      </c>
      <c r="D24" s="77" t="str">
        <f>IF('証明書【記入用】'!B11="","",'証明書【記入用】'!B11)</f>
        <v/>
      </c>
      <c r="E24" s="67" t="s">
        <v>18</v>
      </c>
    </row>
    <row r="25" spans="2:10" ht="16.5" customHeight="1"/>
    <row r="26" spans="2:10" ht="16.5" customHeight="1">
      <c r="B26" s="70" t="s">
        <v>19</v>
      </c>
      <c r="C26" s="70"/>
      <c r="D26" s="70"/>
      <c r="E26" s="70"/>
      <c r="F26" s="70"/>
      <c r="G26" s="70"/>
      <c r="H26" s="70"/>
      <c r="I26" s="70"/>
      <c r="J26" s="70"/>
    </row>
    <row r="27" spans="2:10" ht="16.5" customHeight="1">
      <c r="B27" s="70"/>
      <c r="C27" s="70"/>
      <c r="D27" s="70"/>
      <c r="E27" s="70"/>
      <c r="F27" s="70"/>
      <c r="G27" s="70"/>
      <c r="H27" s="70"/>
      <c r="I27" s="70"/>
      <c r="J27" s="70"/>
    </row>
    <row r="28" spans="2:10" ht="16.5" customHeight="1">
      <c r="B28" s="70"/>
      <c r="C28" s="70"/>
      <c r="D28" s="70"/>
      <c r="E28" s="70"/>
      <c r="F28" s="70"/>
      <c r="G28" s="70"/>
      <c r="H28" s="70"/>
      <c r="I28" s="70"/>
      <c r="J28" s="70"/>
    </row>
    <row r="29" spans="2:10" ht="16.5" customHeight="1">
      <c r="B29" s="70"/>
      <c r="C29" s="70"/>
      <c r="D29" s="70"/>
      <c r="E29" s="70"/>
      <c r="F29" s="70"/>
      <c r="G29" s="70"/>
      <c r="H29" s="70"/>
      <c r="I29" s="70"/>
      <c r="J29" s="70"/>
    </row>
    <row r="30" spans="2:10" ht="16.5" customHeight="1">
      <c r="B30" s="70"/>
      <c r="C30" s="70"/>
      <c r="D30" s="70"/>
      <c r="E30" s="70"/>
      <c r="F30" s="70"/>
      <c r="G30" s="70"/>
      <c r="H30" s="70"/>
      <c r="I30" s="70"/>
      <c r="J30" s="70"/>
    </row>
    <row r="31" spans="2:10" ht="16.5" customHeight="1">
      <c r="B31" s="70"/>
      <c r="C31" s="70"/>
      <c r="D31" s="70"/>
      <c r="E31" s="70"/>
      <c r="F31" s="70"/>
      <c r="G31" s="70"/>
      <c r="H31" s="70"/>
      <c r="I31" s="70"/>
      <c r="J31" s="70"/>
    </row>
    <row r="32" spans="2:10" ht="16.5" customHeight="1">
      <c r="B32" s="70"/>
      <c r="C32" s="70"/>
      <c r="D32" s="70"/>
      <c r="E32" s="70"/>
      <c r="F32" s="70"/>
      <c r="G32" s="70"/>
      <c r="H32" s="70"/>
      <c r="I32" s="70"/>
      <c r="J32" s="70"/>
    </row>
    <row r="33" spans="2:10" ht="16.5" customHeight="1">
      <c r="B33" s="70"/>
      <c r="C33" s="70"/>
      <c r="D33" s="70"/>
      <c r="E33" s="70"/>
      <c r="F33" s="70"/>
      <c r="G33" s="70"/>
      <c r="H33" s="70"/>
      <c r="I33" s="70"/>
      <c r="J33" s="70"/>
    </row>
    <row r="34" spans="2:10" ht="16.5" customHeight="1">
      <c r="B34" s="70"/>
      <c r="C34" s="70"/>
      <c r="D34" s="70"/>
      <c r="E34" s="70"/>
      <c r="F34" s="70"/>
      <c r="G34" s="70"/>
      <c r="H34" s="70"/>
      <c r="I34" s="70"/>
      <c r="J34" s="70"/>
    </row>
    <row r="35" spans="2:10" ht="16.5" customHeight="1">
      <c r="B35" s="70"/>
      <c r="C35" s="70"/>
      <c r="D35" s="70"/>
      <c r="E35" s="70"/>
      <c r="F35" s="70"/>
      <c r="G35" s="70"/>
      <c r="H35" s="70"/>
      <c r="I35" s="70"/>
      <c r="J35" s="70"/>
    </row>
    <row r="36" spans="2:10" ht="41.25" customHeight="1">
      <c r="B36" s="70"/>
      <c r="C36" s="70"/>
      <c r="D36" s="70"/>
      <c r="E36" s="70"/>
      <c r="F36" s="70"/>
      <c r="G36" s="70"/>
      <c r="H36" s="70"/>
      <c r="I36" s="70"/>
      <c r="J36" s="70"/>
    </row>
    <row r="37" spans="2:10" ht="12" customHeight="1"/>
    <row r="38" spans="2:10">
      <c r="B38" s="70" t="s">
        <v>26</v>
      </c>
      <c r="C38" s="70"/>
      <c r="D38" s="70"/>
      <c r="E38" s="70"/>
      <c r="F38" s="70"/>
      <c r="G38" s="70"/>
      <c r="H38" s="70"/>
      <c r="I38" s="70"/>
      <c r="J38" s="70"/>
    </row>
    <row r="39" spans="2:10">
      <c r="B39" s="70"/>
      <c r="C39" s="70"/>
      <c r="D39" s="70"/>
      <c r="E39" s="70"/>
      <c r="F39" s="70"/>
      <c r="G39" s="70"/>
      <c r="H39" s="70"/>
      <c r="I39" s="70"/>
      <c r="J39" s="70"/>
    </row>
    <row r="40" spans="2:10" ht="18.75" customHeight="1">
      <c r="B40" s="70"/>
      <c r="C40" s="70"/>
      <c r="D40" s="70"/>
      <c r="E40" s="70"/>
      <c r="F40" s="70"/>
      <c r="G40" s="70"/>
      <c r="H40" s="70"/>
      <c r="I40" s="70"/>
      <c r="J40" s="70"/>
    </row>
    <row r="41" spans="2:10">
      <c r="B41" s="70"/>
      <c r="C41" s="70"/>
      <c r="D41" s="70"/>
      <c r="E41" s="70"/>
      <c r="F41" s="70"/>
      <c r="G41" s="70"/>
      <c r="H41" s="70"/>
      <c r="I41" s="70"/>
      <c r="J41" s="70"/>
    </row>
    <row r="42" spans="2:10">
      <c r="B42" s="70"/>
      <c r="C42" s="70"/>
      <c r="D42" s="70"/>
      <c r="E42" s="70"/>
      <c r="F42" s="70"/>
      <c r="G42" s="70"/>
      <c r="H42" s="70"/>
      <c r="I42" s="70"/>
      <c r="J42" s="70"/>
    </row>
    <row r="43" spans="2:10" ht="16.5" customHeight="1">
      <c r="B43" s="70"/>
      <c r="C43" s="70"/>
      <c r="D43" s="70"/>
      <c r="E43" s="70"/>
      <c r="F43" s="70"/>
      <c r="G43" s="70"/>
      <c r="H43" s="70"/>
      <c r="I43" s="70"/>
      <c r="J43" s="70"/>
    </row>
    <row r="44" spans="2:10">
      <c r="B44" s="71"/>
      <c r="C44" s="71"/>
      <c r="D44" s="71"/>
      <c r="E44" s="71"/>
      <c r="F44" s="71"/>
      <c r="G44" s="71"/>
      <c r="H44" s="71"/>
      <c r="I44" s="71"/>
      <c r="J44" s="71"/>
    </row>
    <row r="45" spans="2:10">
      <c r="B45" s="71"/>
      <c r="C45" s="71"/>
      <c r="D45" s="71"/>
      <c r="E45" s="71"/>
      <c r="F45" s="71"/>
      <c r="G45" s="71"/>
      <c r="H45" s="71"/>
      <c r="I45" s="71"/>
      <c r="J45" s="71"/>
    </row>
  </sheetData>
  <mergeCells count="3">
    <mergeCell ref="F23:H23"/>
    <mergeCell ref="B38:J43"/>
    <mergeCell ref="B26:J36"/>
  </mergeCells>
  <phoneticPr fontId="2"/>
  <pageMargins left="0.7" right="0.7" top="0.75" bottom="0.75" header="0.3" footer="0.3"/>
  <pageSetup paperSize="9" fitToWidth="1" fitToHeight="1" orientation="portrait" usePrinterDefaults="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dimension ref="B2:J5"/>
  <sheetViews>
    <sheetView workbookViewId="0">
      <selection activeCell="B5" sqref="B5"/>
    </sheetView>
  </sheetViews>
  <sheetFormatPr defaultRowHeight="18.75"/>
  <cols>
    <col min="2" max="2" width="16.375" bestFit="1" customWidth="1"/>
    <col min="3" max="3" width="15" customWidth="1"/>
    <col min="8" max="8" width="7.75" bestFit="1" customWidth="1"/>
  </cols>
  <sheetData>
    <row r="2" spans="2:10" ht="19.5">
      <c r="B2" s="83" t="s">
        <v>72</v>
      </c>
      <c r="C2" s="87" t="s">
        <v>73</v>
      </c>
      <c r="D2" s="90" t="s">
        <v>74</v>
      </c>
      <c r="E2" s="92"/>
      <c r="F2" s="92"/>
      <c r="G2" s="97"/>
      <c r="H2" s="87" t="s">
        <v>75</v>
      </c>
      <c r="I2" s="87" t="s">
        <v>76</v>
      </c>
      <c r="J2" s="87" t="s">
        <v>39</v>
      </c>
    </row>
    <row r="3" spans="2:10" ht="57" customHeight="1">
      <c r="B3" s="84"/>
      <c r="C3" s="88"/>
      <c r="D3" s="88" t="s">
        <v>77</v>
      </c>
      <c r="E3" s="93" t="s">
        <v>78</v>
      </c>
      <c r="F3" s="95"/>
      <c r="G3" s="98"/>
      <c r="H3" s="88"/>
      <c r="I3" s="88"/>
      <c r="J3" s="88"/>
    </row>
    <row r="4" spans="2:10" ht="78">
      <c r="B4" s="85"/>
      <c r="C4" s="89"/>
      <c r="D4" s="89"/>
      <c r="E4" s="94"/>
      <c r="F4" s="96" t="s">
        <v>79</v>
      </c>
      <c r="G4" s="96" t="s">
        <v>80</v>
      </c>
      <c r="H4" s="89"/>
      <c r="I4" s="89"/>
      <c r="J4" s="89"/>
    </row>
    <row r="5" spans="2:10" ht="19.5">
      <c r="B5" s="86">
        <f>'工程表【記入用】'!B2</f>
        <v>0</v>
      </c>
      <c r="C5" s="86">
        <f>'工程表【記入用】'!B3</f>
        <v>0</v>
      </c>
      <c r="D5" s="91" t="str">
        <f>IF('証明書【記入用】'!B6="総務大臣が定める標準的な算出方法","○","")</f>
        <v>○</v>
      </c>
      <c r="E5" s="91" t="str">
        <f>IF('証明書【記入用】'!B6="その他の算出方法","○","")</f>
        <v/>
      </c>
      <c r="F5" s="91">
        <f>'証明書【記入用】'!B9</f>
        <v>0</v>
      </c>
      <c r="G5" s="86"/>
      <c r="H5" s="86">
        <f>'証明書【記入用】'!B10</f>
        <v>0</v>
      </c>
      <c r="I5" s="99">
        <f>'証明書【記入用】'!B7</f>
        <v>0</v>
      </c>
      <c r="J5" s="99">
        <f>'証明書【記入用】'!B11</f>
        <v>0</v>
      </c>
    </row>
  </sheetData>
  <mergeCells count="8">
    <mergeCell ref="D2:G2"/>
    <mergeCell ref="E3:G3"/>
    <mergeCell ref="B2:B4"/>
    <mergeCell ref="C2:C4"/>
    <mergeCell ref="H2:H4"/>
    <mergeCell ref="I2:I4"/>
    <mergeCell ref="J2:J4"/>
    <mergeCell ref="D3:D4"/>
  </mergeCells>
  <phoneticPr fontId="2"/>
  <pageMargins left="0.7" right="0.7" top="0.75" bottom="0.75" header="0.3" footer="0.3"/>
  <pageSetup paperSize="9" fitToWidth="1" fitToHeight="1"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dimension ref="A1:C2"/>
  <sheetViews>
    <sheetView workbookViewId="0">
      <selection activeCell="A30" sqref="A30"/>
    </sheetView>
  </sheetViews>
  <sheetFormatPr defaultRowHeight="18.75"/>
  <cols>
    <col min="1" max="1" width="33.875" bestFit="1" customWidth="1"/>
    <col min="3" max="3" width="15.125" bestFit="1" customWidth="1"/>
  </cols>
  <sheetData>
    <row r="1" spans="1:3">
      <c r="A1" t="s">
        <v>9</v>
      </c>
      <c r="B1" t="s">
        <v>46</v>
      </c>
      <c r="C1" t="s">
        <v>58</v>
      </c>
    </row>
    <row r="2" spans="1:3">
      <c r="A2" t="s">
        <v>0</v>
      </c>
      <c r="B2" t="s">
        <v>15</v>
      </c>
      <c r="C2" t="s">
        <v>8</v>
      </c>
    </row>
  </sheetData>
  <phoneticPr fontId="2"/>
  <pageMargins left="0.7" right="0.7" top="0.75" bottom="0.75" header="0.3" footer="0.3"/>
  <pageSetup paperSize="9" fitToWidth="1" fitToHeight="1" orientation="portrai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工程表【記入用】</vt:lpstr>
      <vt:lpstr xml:space="preserve">工程表【記入例】 </vt:lpstr>
      <vt:lpstr>証明書【記入用】</vt:lpstr>
      <vt:lpstr>証明書【提出用(記入不要)】</vt:lpstr>
      <vt:lpstr>自治体集計用</vt:lpstr>
      <vt:lpstr>プルダウン用</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友希 伊藤</dc:creator>
  <cp:lastModifiedBy>Administrator</cp:lastModifiedBy>
  <cp:lastPrinted>2026-05-21T06:52:43Z</cp:lastPrinted>
  <dcterms:created xsi:type="dcterms:W3CDTF">2026-05-15T02:41:28Z</dcterms:created>
  <dcterms:modified xsi:type="dcterms:W3CDTF">2026-05-26T01:37:18Z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2026-05-26T01:37:18Z</vt:filetime>
  </property>
</Properties>
</file>