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Ixx2TXCBq+JkytG8+N+RoDl8Zy1wD2DEJ2dMPBy2zqaYcUUAgOFZotsqTXPZb2M+Xoc/ReC0pXo64pkA7Z7rg==" workbookSaltValue="L46gVMlwbbVme1/ZduYzx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<sst xmlns="http://schemas.openxmlformats.org/spreadsheetml/2006/main" xmlns:r="http://schemas.openxmlformats.org/officeDocument/2006/relationships" count="111" uniqueCount="111">
  <si>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福岡県　大牟田市</t>
  </si>
  <si>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</si>
  <si>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</si>
  <si>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</si>
  <si>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</si>
  <si>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</si>
  <si>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</si>
  <si>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</si>
  <si>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</si>
  <si>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</si>
  <si>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</si>
  <si>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</si>
  <si>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</si>
  <si>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</si>
  <si>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</si>
  <si>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</si>
  <si>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</si>
  <si>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</si>
  <si>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</si>
  <si>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</si>
  <si>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</si>
  <si>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</si>
  <si>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</si>
  <si>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</si>
  <si>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</si>
  <si>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</si>
  <si>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</si>
  <si>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</si>
  <si>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</si>
  <si>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</si>
  <si>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</si>
  <si>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</si>
  <si>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</si>
  <si>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</si>
  <si>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</si>
  <si>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</si>
  <si>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</si>
  <si>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</si>
  <si>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</si>
  <si>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</si>
  <si>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</si>
  <si>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</si>
  <si>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</si>
  <si>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</si>
  <si>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</si>
  <si>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</si>
  <si>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</si>
  <si>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</si>
  <si>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</si>
  <si>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</si>
  <si>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</si>
  <si>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</si>
  <si>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</si>
  <si>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</si>
  <si>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</si>
  <si>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</si>
  <si>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</si>
  <si>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</si>
  <si>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</si>
  <si>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</si>
  <si>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</si>
  <si>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</si>
  <si>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</si>
  <si>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</si>
  <si>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</si>
  <si>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</si>
  <si>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</si>
  <si>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</si>
  <si>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</si>
  <si>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</si>
  <si>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</si>
  <si>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</si>
  <si>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</si>
  <si>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</si>
  <si>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</si>
  <si>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</si>
  <si>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</si>
  <si>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</si>
  <si>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</si>
  <si>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</si>
  <si>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</si>
  <si>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</si>
  <si>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</si>
  <si>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</si>
  <si>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</si>
  <si>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</si>
  <si>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</si>
  <si>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</si>
  <si>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</si>
  <si>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</si>
  <si>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</si>
  <si>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</si>
  <si>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</si>
  <si>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</si>
  <si>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</si>
  <si>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</si>
  <si>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</si>
  <si>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</si>
  <si>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</si>
  <si>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</si>
  <si>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</si>
  <si>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</si>
  <si>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</si>
  <si>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</si>
  <si>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</si>
  <si>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</si>
  <si>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</si>
  <si>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</si>
  <si>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①②給水収益の減少に伴い、経常収支比率は悪化しているものの、100％を超える状態を維持しており、累積欠損金も発生していません。
③100％以上を維持していることから、支払能力に問題はないものの、類似団体に比べ低い状態が続いています。
④企業債の償還額を超えない範囲で借入れを続けてきたことから、減少傾向で推移していましたが、令和4・5年度は、延命配水池更新工事分の借入れによって、高い数値を示しています。
⑤100％を超えていることから、給水に要する費用を給水収益で賄えていることを示していますが、給水収益の減少や費用の増加により、下降傾向で推移しています。
⑥有収水量の減少に加え、市外に水源を求めているため費用がかかることから、全国平均、類似団体平均と比較すると高い数値となり、上昇傾向で推移しています。
⑦⑧ともに全国平均、類似団体平均と比較すると高い数値であり、効率的な施設運営ができている状況であるといえますが、下降傾向で推移しています。</t>
    <rPh sb="7" eb="9">
      <t>ゲンショウ</t>
    </rPh>
    <rPh sb="10" eb="11">
      <t>トモナ</t>
    </rPh>
    <rPh sb="41" eb="43">
      <t>イジ</t>
    </rPh>
    <rPh sb="137" eb="138">
      <t>ツヅ</t>
    </rPh>
    <rPh sb="180" eb="181">
      <t>ブン</t>
    </rPh>
    <rPh sb="182" eb="184">
      <t>カリイレ</t>
    </rPh>
    <rPh sb="190" eb="191">
      <t>タカ</t>
    </rPh>
    <rPh sb="192" eb="194">
      <t>スウチ</t>
    </rPh>
    <rPh sb="195" eb="196">
      <t>シメ</t>
    </rPh>
    <rPh sb="341" eb="343">
      <t>ジョウショウ</t>
    </rPh>
    <rPh sb="343" eb="345">
      <t>ケイコウ</t>
    </rPh>
    <rPh sb="346" eb="348">
      <t>スイイ</t>
    </rPh>
    <phoneticPr fontId="1"/>
  </si>
  <si>
    <t>①全国平均、類似団体平均と比較すると若干低い値となっているものの、大正10年の通水開始以降100年以上が経過していることから上昇傾向で推移しています。
②老朽管更新事業に取り組んでいますが、上昇傾向で推移しており、法定耐用年数を超過した老朽管路を多く保有している状態を示しています。
③計画的に更新を行っているものの、全国平均、類似団体均を下回っている状況です。令和3年度から5年度までは、大規模な配水池更新工事のため、管路更新の事業規模を抑えたことにより、低い数値を示しています。</t>
    <rPh sb="77" eb="80">
      <t>ロウキュウカン</t>
    </rPh>
    <rPh sb="80" eb="82">
      <t>コウシン</t>
    </rPh>
    <rPh sb="82" eb="84">
      <t>ジギョウ</t>
    </rPh>
    <rPh sb="85" eb="86">
      <t>ト</t>
    </rPh>
    <rPh sb="87" eb="88">
      <t>ク</t>
    </rPh>
    <rPh sb="95" eb="97">
      <t>ジョウショウ</t>
    </rPh>
    <rPh sb="97" eb="99">
      <t>ケイコウ</t>
    </rPh>
    <rPh sb="114" eb="116">
      <t>チョウカ</t>
    </rPh>
    <rPh sb="159" eb="161">
      <t>ゼンコク</t>
    </rPh>
    <rPh sb="161" eb="163">
      <t>ヘイキン</t>
    </rPh>
    <rPh sb="164" eb="166">
      <t>ルイジ</t>
    </rPh>
    <rPh sb="166" eb="168">
      <t>ダンタイ</t>
    </rPh>
    <rPh sb="168" eb="169">
      <t>ヒトシ</t>
    </rPh>
    <rPh sb="170" eb="172">
      <t>シタマワ</t>
    </rPh>
    <rPh sb="176" eb="178">
      <t>ジョウキョウ</t>
    </rPh>
    <rPh sb="189" eb="191">
      <t>ネンド</t>
    </rPh>
    <rPh sb="212" eb="214">
      <t>コウシン</t>
    </rPh>
    <rPh sb="215" eb="217">
      <t>ジギョウ</t>
    </rPh>
    <rPh sb="217" eb="219">
      <t>キボ</t>
    </rPh>
    <rPh sb="220" eb="221">
      <t>オサ</t>
    </rPh>
    <rPh sb="229" eb="230">
      <t>ヒク</t>
    </rPh>
    <rPh sb="231" eb="233">
      <t>スウチ</t>
    </rPh>
    <rPh sb="234" eb="235">
      <t>シメ</t>
    </rPh>
    <phoneticPr fontId="1"/>
  </si>
  <si>
    <t>　経営指標は概ね健全な状態を示していますが、人口減少等により給水収益は減少していく中、施設の老朽化に対する更新需要は増大することとなり、水道事業をとりまく環境はますます厳しくなります。
　将来にわたる安定した事業運営のため、経営戦略に掲げる取組みを推進するとともに、次期経営戦略策定の際には、適切な料金体系のあり方について検討する必要があります。</t>
    <rPh sb="3" eb="5">
      <t>シヒョウ</t>
    </rPh>
    <rPh sb="11" eb="13">
      <t>ジョウタイ</t>
    </rPh>
    <rPh sb="14" eb="15">
      <t>シメ</t>
    </rPh>
    <rPh sb="94" eb="96">
      <t>ショウライ</t>
    </rPh>
    <rPh sb="100" eb="102">
      <t>アンテイ</t>
    </rPh>
    <rPh sb="104" eb="106">
      <t>ジギョウ</t>
    </rPh>
    <rPh sb="106" eb="108">
      <t>ウンエイ</t>
    </rPh>
    <rPh sb="117" eb="118">
      <t>カカ</t>
    </rPh>
    <rPh sb="120" eb="122">
      <t>トリク</t>
    </rPh>
    <rPh sb="124" eb="126">
      <t>スイシン</t>
    </rPh>
    <rPh sb="133" eb="134">
      <t>ツギ</t>
    </rPh>
    <rPh sb="134" eb="135">
      <t>キ</t>
    </rPh>
    <rPh sb="135" eb="137">
      <t>ケイエイ</t>
    </rPh>
    <rPh sb="137" eb="139">
      <t>センリャク</t>
    </rPh>
    <rPh sb="139" eb="141">
      <t>サクテイ</t>
    </rPh>
    <rPh sb="142" eb="143">
      <t>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</si>
</sst>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0.76</c:v>
                </c:pt>
                <c:pt idx="2">
                  <c:v>0.28000000000000003</c:v>
                </c:pt>
                <c:pt idx="3">
                  <c:v>0.57999999999999996</c:v>
                </c:pt>
                <c:pt idx="4">
                  <c:v>0.36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0.67</c:v>
                </c:pt>
                <c:pt idx="2">
                  <c:v>0.62</c:v>
                </c:pt>
                <c:pt idx="3">
                  <c:v>0.6</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67.06</c:v>
                </c:pt>
                <c:pt idx="1">
                  <c:v>67.38</c:v>
                </c:pt>
                <c:pt idx="2">
                  <c:v>66.680000000000007</c:v>
                </c:pt>
                <c:pt idx="3">
                  <c:v>66.47</c:v>
                </c:pt>
                <c:pt idx="4">
                  <c:v>65.64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62.05</c:v>
                </c:pt>
                <c:pt idx="1">
                  <c:v>63.23</c:v>
                </c:pt>
                <c:pt idx="2">
                  <c:v>62.59</c:v>
                </c:pt>
                <c:pt idx="3">
                  <c:v>61.81</c:v>
                </c:pt>
                <c:pt idx="4">
                  <c:v>62.35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93.04</c:v>
                </c:pt>
                <c:pt idx="1">
                  <c:v>92.86</c:v>
                </c:pt>
                <c:pt idx="2">
                  <c:v>92.13</c:v>
                </c:pt>
                <c:pt idx="3">
                  <c:v>90.49</c:v>
                </c:pt>
                <c:pt idx="4">
                  <c:v>89.67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89.11</c:v>
                </c:pt>
                <c:pt idx="1">
                  <c:v>89.35</c:v>
                </c:pt>
                <c:pt idx="2">
                  <c:v>89.7</c:v>
                </c:pt>
                <c:pt idx="3">
                  <c:v>89.24</c:v>
                </c:pt>
                <c:pt idx="4">
                  <c:v>88.71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120.41</c:v>
                </c:pt>
                <c:pt idx="1">
                  <c:v>118.04</c:v>
                </c:pt>
                <c:pt idx="2">
                  <c:v>114.65</c:v>
                </c:pt>
                <c:pt idx="3">
                  <c:v>114.02</c:v>
                </c:pt>
                <c:pt idx="4">
                  <c:v>111.96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112.82</c:v>
                </c:pt>
                <c:pt idx="1">
                  <c:v>111.21</c:v>
                </c:pt>
                <c:pt idx="2">
                  <c:v>111.89</c:v>
                </c:pt>
                <c:pt idx="3">
                  <c:v>109.99</c:v>
                </c:pt>
                <c:pt idx="4">
                  <c:v>110.2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47.02</c:v>
                </c:pt>
                <c:pt idx="1">
                  <c:v>48.12</c:v>
                </c:pt>
                <c:pt idx="2">
                  <c:v>49.71</c:v>
                </c:pt>
                <c:pt idx="3">
                  <c:v>50.88</c:v>
                </c:pt>
                <c:pt idx="4">
                  <c:v>50.37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48.69</c:v>
                </c:pt>
                <c:pt idx="1">
                  <c:v>49.62</c:v>
                </c:pt>
                <c:pt idx="2">
                  <c:v>50.5</c:v>
                </c:pt>
                <c:pt idx="3">
                  <c:v>51.28</c:v>
                </c:pt>
                <c:pt idx="4">
                  <c:v>51.95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21.76</c:v>
                </c:pt>
                <c:pt idx="1">
                  <c:v>22.29</c:v>
                </c:pt>
                <c:pt idx="2">
                  <c:v>23.87</c:v>
                </c:pt>
                <c:pt idx="3">
                  <c:v>24.35</c:v>
                </c:pt>
                <c:pt idx="4">
                  <c:v>24.63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18.260000000000002</c:v>
                </c:pt>
                <c:pt idx="1">
                  <c:v>19.510000000000002</c:v>
                </c:pt>
                <c:pt idx="2">
                  <c:v>21.19</c:v>
                </c:pt>
                <c:pt idx="3">
                  <c:v>22.64</c:v>
                </c:pt>
                <c:pt idx="4">
                  <c:v>24.49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formatCode="#,##0.00;&quot;△&quot;#,##0.00;&quot;-&quot;">
                  <c:v>0.45</c:v>
                </c:pt>
                <c:pt idx="3">
                  <c:v>0</c:v>
                </c:pt>
                <c:pt idx="4" formatCode="#,##0.00;&quot;△&quot;#,##0.00;&quot;-&quot;">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262.25</c:v>
                </c:pt>
                <c:pt idx="1">
                  <c:v>265.93</c:v>
                </c:pt>
                <c:pt idx="2">
                  <c:v>287.39999999999998</c:v>
                </c:pt>
                <c:pt idx="3">
                  <c:v>276.85000000000002</c:v>
                </c:pt>
                <c:pt idx="4">
                  <c:v>329.67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358.91</c:v>
                </c:pt>
                <c:pt idx="1">
                  <c:v>360.96</c:v>
                </c:pt>
                <c:pt idx="2">
                  <c:v>351.29</c:v>
                </c:pt>
                <c:pt idx="3">
                  <c:v>364.24</c:v>
                </c:pt>
                <c:pt idx="4">
                  <c:v>369.82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348.36</c:v>
                </c:pt>
                <c:pt idx="1">
                  <c:v>342.07</c:v>
                </c:pt>
                <c:pt idx="2">
                  <c:v>340.43</c:v>
                </c:pt>
                <c:pt idx="3">
                  <c:v>375.47</c:v>
                </c:pt>
                <c:pt idx="4">
                  <c:v>356.2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247.27</c:v>
                </c:pt>
                <c:pt idx="1">
                  <c:v>239.18</c:v>
                </c:pt>
                <c:pt idx="2">
                  <c:v>236.29</c:v>
                </c:pt>
                <c:pt idx="3">
                  <c:v>238.77</c:v>
                </c:pt>
                <c:pt idx="4">
                  <c:v>218.57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113.58</c:v>
                </c:pt>
                <c:pt idx="1">
                  <c:v>109.09</c:v>
                </c:pt>
                <c:pt idx="2">
                  <c:v>108.35</c:v>
                </c:pt>
                <c:pt idx="3">
                  <c:v>102.51</c:v>
                </c:pt>
                <c:pt idx="4">
                  <c:v>104.68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105.34</c:v>
                </c:pt>
                <c:pt idx="1">
                  <c:v>101.89</c:v>
                </c:pt>
                <c:pt idx="2">
                  <c:v>104.33</c:v>
                </c:pt>
                <c:pt idx="3">
                  <c:v>98.85</c:v>
                </c:pt>
                <c:pt idx="4">
                  <c:v>101.78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197.45</c:v>
                </c:pt>
                <c:pt idx="1">
                  <c:v>202.7</c:v>
                </c:pt>
                <c:pt idx="2">
                  <c:v>206.58</c:v>
                </c:pt>
                <c:pt idx="3">
                  <c:v>208.7</c:v>
                </c:pt>
                <c:pt idx="4">
                  <c:v>214.02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159.6</c:v>
                </c:pt>
                <c:pt idx="1">
                  <c:v>156.32</c:v>
                </c:pt>
                <c:pt idx="2">
                  <c:v>157.4</c:v>
                </c:pt>
                <c:pt idx="3">
                  <c:v>162.61000000000001</c:v>
                </c:pt>
                <c:pt idx="4">
                  <c:v>163.94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37" zoomScale="80" zoomScaleNormal="80"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大牟田市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2"/>
      <c r="P7" s="25" t="s">
        <v>5</v>
      </c>
      <c r="Q7" s="25"/>
      <c r="R7" s="25"/>
      <c r="S7" s="25"/>
      <c r="T7" s="25"/>
      <c r="U7" s="25"/>
      <c r="V7" s="25"/>
      <c r="W7" s="25" t="s">
        <v>13</v>
      </c>
      <c r="X7" s="25"/>
      <c r="Y7" s="25"/>
      <c r="Z7" s="25"/>
      <c r="AA7" s="25"/>
      <c r="AB7" s="25"/>
      <c r="AC7" s="25"/>
      <c r="AD7" s="25" t="s">
        <v>4</v>
      </c>
      <c r="AE7" s="25"/>
      <c r="AF7" s="25"/>
      <c r="AG7" s="25"/>
      <c r="AH7" s="25"/>
      <c r="AI7" s="25"/>
      <c r="AJ7" s="25"/>
      <c r="AK7" s="2"/>
      <c r="AL7" s="25" t="s">
        <v>15</v>
      </c>
      <c r="AM7" s="25"/>
      <c r="AN7" s="25"/>
      <c r="AO7" s="25"/>
      <c r="AP7" s="25"/>
      <c r="AQ7" s="25"/>
      <c r="AR7" s="25"/>
      <c r="AS7" s="25"/>
      <c r="AT7" s="5" t="s">
        <v>10</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自治体職員</v>
      </c>
      <c r="AE8" s="26"/>
      <c r="AF8" s="26"/>
      <c r="AG8" s="26"/>
      <c r="AH8" s="26"/>
      <c r="AI8" s="26"/>
      <c r="AJ8" s="26"/>
      <c r="AK8" s="2"/>
      <c r="AL8" s="29">
        <f>データ!$R$6</f>
        <v>106597</v>
      </c>
      <c r="AM8" s="29"/>
      <c r="AN8" s="29"/>
      <c r="AO8" s="29"/>
      <c r="AP8" s="29"/>
      <c r="AQ8" s="29"/>
      <c r="AR8" s="29"/>
      <c r="AS8" s="29"/>
      <c r="AT8" s="7">
        <f>データ!$S$6</f>
        <v>81.45</v>
      </c>
      <c r="AU8" s="15"/>
      <c r="AV8" s="15"/>
      <c r="AW8" s="15"/>
      <c r="AX8" s="15"/>
      <c r="AY8" s="15"/>
      <c r="AZ8" s="15"/>
      <c r="BA8" s="15"/>
      <c r="BB8" s="27">
        <f>データ!$T$6</f>
        <v>1308.74</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58.62</v>
      </c>
      <c r="J10" s="15"/>
      <c r="K10" s="15"/>
      <c r="L10" s="15"/>
      <c r="M10" s="15"/>
      <c r="N10" s="15"/>
      <c r="O10" s="24"/>
      <c r="P10" s="27">
        <f>データ!$P$6</f>
        <v>98.15</v>
      </c>
      <c r="Q10" s="27"/>
      <c r="R10" s="27"/>
      <c r="S10" s="27"/>
      <c r="T10" s="27"/>
      <c r="U10" s="27"/>
      <c r="V10" s="27"/>
      <c r="W10" s="29">
        <f>データ!$Q$6</f>
        <v>3982</v>
      </c>
      <c r="X10" s="29"/>
      <c r="Y10" s="29"/>
      <c r="Z10" s="29"/>
      <c r="AA10" s="29"/>
      <c r="AB10" s="29"/>
      <c r="AC10" s="29"/>
      <c r="AD10" s="2"/>
      <c r="AE10" s="2"/>
      <c r="AF10" s="2"/>
      <c r="AG10" s="2"/>
      <c r="AH10" s="2"/>
      <c r="AI10" s="2"/>
      <c r="AJ10" s="2"/>
      <c r="AK10" s="2"/>
      <c r="AL10" s="29">
        <f>データ!$U$6</f>
        <v>103795</v>
      </c>
      <c r="AM10" s="29"/>
      <c r="AN10" s="29"/>
      <c r="AO10" s="29"/>
      <c r="AP10" s="29"/>
      <c r="AQ10" s="29"/>
      <c r="AR10" s="29"/>
      <c r="AS10" s="29"/>
      <c r="AT10" s="7">
        <f>データ!$V$6</f>
        <v>49.38</v>
      </c>
      <c r="AU10" s="15"/>
      <c r="AV10" s="15"/>
      <c r="AW10" s="15"/>
      <c r="AX10" s="15"/>
      <c r="AY10" s="15"/>
      <c r="AZ10" s="15"/>
      <c r="BA10" s="15"/>
      <c r="BB10" s="27">
        <f>データ!$W$6</f>
        <v>2101.96</v>
      </c>
      <c r="BC10" s="27"/>
      <c r="BD10" s="27"/>
      <c r="BE10" s="27"/>
      <c r="BF10" s="27"/>
      <c r="BG10" s="27"/>
      <c r="BH10" s="27"/>
      <c r="BI10" s="27"/>
      <c r="BJ10" s="2"/>
      <c r="BK10" s="2"/>
      <c r="BL10" s="38" t="s">
        <v>34</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7</v>
      </c>
      <c r="J84" s="12" t="s">
        <v>27</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OlneCS8ui5SmIko7EpYPAePUXhumvYrHcni/KGB7142a1olI7SwCRd83fvXseydmXc5K7dUXU9Z/GigNLgiTGQ==" saltValue="LTaxlhMqE0cIWEh6xma96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49</v>
      </c>
      <c r="C3" s="67" t="s">
        <v>57</v>
      </c>
      <c r="D3" s="67" t="s">
        <v>58</v>
      </c>
      <c r="E3" s="67" t="s">
        <v>3</v>
      </c>
      <c r="F3" s="67" t="s">
        <v>2</v>
      </c>
      <c r="G3" s="67" t="s">
        <v>23</v>
      </c>
      <c r="H3" s="74" t="s">
        <v>28</v>
      </c>
      <c r="I3" s="77"/>
      <c r="J3" s="77"/>
      <c r="K3" s="77"/>
      <c r="L3" s="77"/>
      <c r="M3" s="77"/>
      <c r="N3" s="77"/>
      <c r="O3" s="77"/>
      <c r="P3" s="77"/>
      <c r="Q3" s="77"/>
      <c r="R3" s="77"/>
      <c r="S3" s="77"/>
      <c r="T3" s="77"/>
      <c r="U3" s="77"/>
      <c r="V3" s="77"/>
      <c r="W3" s="81"/>
      <c r="X3" s="83" t="s">
        <v>53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51</v>
      </c>
      <c r="Y4" s="84"/>
      <c r="Z4" s="84"/>
      <c r="AA4" s="84"/>
      <c r="AB4" s="84"/>
      <c r="AC4" s="84"/>
      <c r="AD4" s="84"/>
      <c r="AE4" s="84"/>
      <c r="AF4" s="84"/>
      <c r="AG4" s="84"/>
      <c r="AH4" s="84"/>
      <c r="AI4" s="84" t="s">
        <v>43</v>
      </c>
      <c r="AJ4" s="84"/>
      <c r="AK4" s="84"/>
      <c r="AL4" s="84"/>
      <c r="AM4" s="84"/>
      <c r="AN4" s="84"/>
      <c r="AO4" s="84"/>
      <c r="AP4" s="84"/>
      <c r="AQ4" s="84"/>
      <c r="AR4" s="84"/>
      <c r="AS4" s="84"/>
      <c r="AT4" s="84" t="s">
        <v>37</v>
      </c>
      <c r="AU4" s="84"/>
      <c r="AV4" s="84"/>
      <c r="AW4" s="84"/>
      <c r="AX4" s="84"/>
      <c r="AY4" s="84"/>
      <c r="AZ4" s="84"/>
      <c r="BA4" s="84"/>
      <c r="BB4" s="84"/>
      <c r="BC4" s="84"/>
      <c r="BD4" s="84"/>
      <c r="BE4" s="84" t="s">
        <v>61</v>
      </c>
      <c r="BF4" s="84"/>
      <c r="BG4" s="84"/>
      <c r="BH4" s="84"/>
      <c r="BI4" s="84"/>
      <c r="BJ4" s="84"/>
      <c r="BK4" s="84"/>
      <c r="BL4" s="84"/>
      <c r="BM4" s="84"/>
      <c r="BN4" s="84"/>
      <c r="BO4" s="84"/>
      <c r="BP4" s="84" t="s">
        <v>33</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60</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26</v>
      </c>
      <c r="B5" s="69"/>
      <c r="C5" s="69"/>
      <c r="D5" s="69"/>
      <c r="E5" s="69"/>
      <c r="F5" s="69"/>
      <c r="G5" s="69"/>
      <c r="H5" s="76" t="s">
        <v>56</v>
      </c>
      <c r="I5" s="76" t="s">
        <v>68</v>
      </c>
      <c r="J5" s="76" t="s">
        <v>69</v>
      </c>
      <c r="K5" s="76" t="s">
        <v>70</v>
      </c>
      <c r="L5" s="76" t="s">
        <v>71</v>
      </c>
      <c r="M5" s="76" t="s">
        <v>4</v>
      </c>
      <c r="N5" s="76" t="s">
        <v>72</v>
      </c>
      <c r="O5" s="76" t="s">
        <v>73</v>
      </c>
      <c r="P5" s="76" t="s">
        <v>74</v>
      </c>
      <c r="Q5" s="76" t="s">
        <v>75</v>
      </c>
      <c r="R5" s="76" t="s">
        <v>76</v>
      </c>
      <c r="S5" s="76" t="s">
        <v>77</v>
      </c>
      <c r="T5" s="76" t="s">
        <v>63</v>
      </c>
      <c r="U5" s="76" t="s">
        <v>78</v>
      </c>
      <c r="V5" s="76" t="s">
        <v>79</v>
      </c>
      <c r="W5" s="76" t="s">
        <v>80</v>
      </c>
      <c r="X5" s="76" t="s">
        <v>81</v>
      </c>
      <c r="Y5" s="76" t="s">
        <v>82</v>
      </c>
      <c r="Z5" s="76" t="s">
        <v>83</v>
      </c>
      <c r="AA5" s="76" t="s">
        <v>84</v>
      </c>
      <c r="AB5" s="76" t="s">
        <v>85</v>
      </c>
      <c r="AC5" s="76" t="s">
        <v>87</v>
      </c>
      <c r="AD5" s="76" t="s">
        <v>88</v>
      </c>
      <c r="AE5" s="76" t="s">
        <v>89</v>
      </c>
      <c r="AF5" s="76" t="s">
        <v>90</v>
      </c>
      <c r="AG5" s="76" t="s">
        <v>91</v>
      </c>
      <c r="AH5" s="76" t="s">
        <v>42</v>
      </c>
      <c r="AI5" s="76" t="s">
        <v>81</v>
      </c>
      <c r="AJ5" s="76" t="s">
        <v>82</v>
      </c>
      <c r="AK5" s="76" t="s">
        <v>83</v>
      </c>
      <c r="AL5" s="76" t="s">
        <v>84</v>
      </c>
      <c r="AM5" s="76" t="s">
        <v>85</v>
      </c>
      <c r="AN5" s="76" t="s">
        <v>87</v>
      </c>
      <c r="AO5" s="76" t="s">
        <v>88</v>
      </c>
      <c r="AP5" s="76" t="s">
        <v>89</v>
      </c>
      <c r="AQ5" s="76" t="s">
        <v>90</v>
      </c>
      <c r="AR5" s="76" t="s">
        <v>91</v>
      </c>
      <c r="AS5" s="76" t="s">
        <v>86</v>
      </c>
      <c r="AT5" s="76" t="s">
        <v>81</v>
      </c>
      <c r="AU5" s="76" t="s">
        <v>82</v>
      </c>
      <c r="AV5" s="76" t="s">
        <v>83</v>
      </c>
      <c r="AW5" s="76" t="s">
        <v>84</v>
      </c>
      <c r="AX5" s="76" t="s">
        <v>85</v>
      </c>
      <c r="AY5" s="76" t="s">
        <v>87</v>
      </c>
      <c r="AZ5" s="76" t="s">
        <v>88</v>
      </c>
      <c r="BA5" s="76" t="s">
        <v>89</v>
      </c>
      <c r="BB5" s="76" t="s">
        <v>90</v>
      </c>
      <c r="BC5" s="76" t="s">
        <v>91</v>
      </c>
      <c r="BD5" s="76" t="s">
        <v>86</v>
      </c>
      <c r="BE5" s="76" t="s">
        <v>81</v>
      </c>
      <c r="BF5" s="76" t="s">
        <v>82</v>
      </c>
      <c r="BG5" s="76" t="s">
        <v>83</v>
      </c>
      <c r="BH5" s="76" t="s">
        <v>84</v>
      </c>
      <c r="BI5" s="76" t="s">
        <v>85</v>
      </c>
      <c r="BJ5" s="76" t="s">
        <v>87</v>
      </c>
      <c r="BK5" s="76" t="s">
        <v>88</v>
      </c>
      <c r="BL5" s="76" t="s">
        <v>89</v>
      </c>
      <c r="BM5" s="76" t="s">
        <v>90</v>
      </c>
      <c r="BN5" s="76" t="s">
        <v>91</v>
      </c>
      <c r="BO5" s="76" t="s">
        <v>86</v>
      </c>
      <c r="BP5" s="76" t="s">
        <v>81</v>
      </c>
      <c r="BQ5" s="76" t="s">
        <v>82</v>
      </c>
      <c r="BR5" s="76" t="s">
        <v>83</v>
      </c>
      <c r="BS5" s="76" t="s">
        <v>84</v>
      </c>
      <c r="BT5" s="76" t="s">
        <v>85</v>
      </c>
      <c r="BU5" s="76" t="s">
        <v>87</v>
      </c>
      <c r="BV5" s="76" t="s">
        <v>88</v>
      </c>
      <c r="BW5" s="76" t="s">
        <v>89</v>
      </c>
      <c r="BX5" s="76" t="s">
        <v>90</v>
      </c>
      <c r="BY5" s="76" t="s">
        <v>91</v>
      </c>
      <c r="BZ5" s="76" t="s">
        <v>86</v>
      </c>
      <c r="CA5" s="76" t="s">
        <v>81</v>
      </c>
      <c r="CB5" s="76" t="s">
        <v>82</v>
      </c>
      <c r="CC5" s="76" t="s">
        <v>83</v>
      </c>
      <c r="CD5" s="76" t="s">
        <v>84</v>
      </c>
      <c r="CE5" s="76" t="s">
        <v>85</v>
      </c>
      <c r="CF5" s="76" t="s">
        <v>87</v>
      </c>
      <c r="CG5" s="76" t="s">
        <v>88</v>
      </c>
      <c r="CH5" s="76" t="s">
        <v>89</v>
      </c>
      <c r="CI5" s="76" t="s">
        <v>90</v>
      </c>
      <c r="CJ5" s="76" t="s">
        <v>91</v>
      </c>
      <c r="CK5" s="76" t="s">
        <v>86</v>
      </c>
      <c r="CL5" s="76" t="s">
        <v>81</v>
      </c>
      <c r="CM5" s="76" t="s">
        <v>82</v>
      </c>
      <c r="CN5" s="76" t="s">
        <v>83</v>
      </c>
      <c r="CO5" s="76" t="s">
        <v>84</v>
      </c>
      <c r="CP5" s="76" t="s">
        <v>85</v>
      </c>
      <c r="CQ5" s="76" t="s">
        <v>87</v>
      </c>
      <c r="CR5" s="76" t="s">
        <v>88</v>
      </c>
      <c r="CS5" s="76" t="s">
        <v>89</v>
      </c>
      <c r="CT5" s="76" t="s">
        <v>90</v>
      </c>
      <c r="CU5" s="76" t="s">
        <v>91</v>
      </c>
      <c r="CV5" s="76" t="s">
        <v>86</v>
      </c>
      <c r="CW5" s="76" t="s">
        <v>81</v>
      </c>
      <c r="CX5" s="76" t="s">
        <v>82</v>
      </c>
      <c r="CY5" s="76" t="s">
        <v>83</v>
      </c>
      <c r="CZ5" s="76" t="s">
        <v>84</v>
      </c>
      <c r="DA5" s="76" t="s">
        <v>85</v>
      </c>
      <c r="DB5" s="76" t="s">
        <v>87</v>
      </c>
      <c r="DC5" s="76" t="s">
        <v>88</v>
      </c>
      <c r="DD5" s="76" t="s">
        <v>89</v>
      </c>
      <c r="DE5" s="76" t="s">
        <v>90</v>
      </c>
      <c r="DF5" s="76" t="s">
        <v>91</v>
      </c>
      <c r="DG5" s="76" t="s">
        <v>86</v>
      </c>
      <c r="DH5" s="76" t="s">
        <v>81</v>
      </c>
      <c r="DI5" s="76" t="s">
        <v>82</v>
      </c>
      <c r="DJ5" s="76" t="s">
        <v>83</v>
      </c>
      <c r="DK5" s="76" t="s">
        <v>84</v>
      </c>
      <c r="DL5" s="76" t="s">
        <v>85</v>
      </c>
      <c r="DM5" s="76" t="s">
        <v>87</v>
      </c>
      <c r="DN5" s="76" t="s">
        <v>88</v>
      </c>
      <c r="DO5" s="76" t="s">
        <v>89</v>
      </c>
      <c r="DP5" s="76" t="s">
        <v>90</v>
      </c>
      <c r="DQ5" s="76" t="s">
        <v>91</v>
      </c>
      <c r="DR5" s="76" t="s">
        <v>86</v>
      </c>
      <c r="DS5" s="76" t="s">
        <v>81</v>
      </c>
      <c r="DT5" s="76" t="s">
        <v>82</v>
      </c>
      <c r="DU5" s="76" t="s">
        <v>83</v>
      </c>
      <c r="DV5" s="76" t="s">
        <v>84</v>
      </c>
      <c r="DW5" s="76" t="s">
        <v>85</v>
      </c>
      <c r="DX5" s="76" t="s">
        <v>87</v>
      </c>
      <c r="DY5" s="76" t="s">
        <v>88</v>
      </c>
      <c r="DZ5" s="76" t="s">
        <v>89</v>
      </c>
      <c r="EA5" s="76" t="s">
        <v>90</v>
      </c>
      <c r="EB5" s="76" t="s">
        <v>91</v>
      </c>
      <c r="EC5" s="76" t="s">
        <v>86</v>
      </c>
      <c r="ED5" s="76" t="s">
        <v>81</v>
      </c>
      <c r="EE5" s="76" t="s">
        <v>82</v>
      </c>
      <c r="EF5" s="76" t="s">
        <v>83</v>
      </c>
      <c r="EG5" s="76" t="s">
        <v>84</v>
      </c>
      <c r="EH5" s="76" t="s">
        <v>85</v>
      </c>
      <c r="EI5" s="76" t="s">
        <v>87</v>
      </c>
      <c r="EJ5" s="76" t="s">
        <v>88</v>
      </c>
      <c r="EK5" s="76" t="s">
        <v>89</v>
      </c>
      <c r="EL5" s="76" t="s">
        <v>90</v>
      </c>
      <c r="EM5" s="76" t="s">
        <v>91</v>
      </c>
      <c r="EN5" s="76" t="s">
        <v>86</v>
      </c>
    </row>
    <row r="6" spans="1:144" s="64" customFormat="1">
      <c r="A6" s="65" t="s">
        <v>92</v>
      </c>
      <c r="B6" s="70">
        <f t="shared" ref="B6:W6" si="1">B7</f>
        <v>2023</v>
      </c>
      <c r="C6" s="70">
        <f t="shared" si="1"/>
        <v>402028</v>
      </c>
      <c r="D6" s="70">
        <f t="shared" si="1"/>
        <v>46</v>
      </c>
      <c r="E6" s="70">
        <f t="shared" si="1"/>
        <v>1</v>
      </c>
      <c r="F6" s="70">
        <f t="shared" si="1"/>
        <v>0</v>
      </c>
      <c r="G6" s="70">
        <f t="shared" si="1"/>
        <v>1</v>
      </c>
      <c r="H6" s="70" t="str">
        <f t="shared" si="1"/>
        <v>福岡県　大牟田市</v>
      </c>
      <c r="I6" s="70" t="str">
        <f t="shared" si="1"/>
        <v>法適用</v>
      </c>
      <c r="J6" s="70" t="str">
        <f t="shared" si="1"/>
        <v>水道事業</v>
      </c>
      <c r="K6" s="70" t="str">
        <f t="shared" si="1"/>
        <v>末端給水事業</v>
      </c>
      <c r="L6" s="70" t="str">
        <f t="shared" si="1"/>
        <v>A3</v>
      </c>
      <c r="M6" s="70" t="str">
        <f t="shared" si="1"/>
        <v>自治体職員</v>
      </c>
      <c r="N6" s="79" t="str">
        <f t="shared" si="1"/>
        <v>-</v>
      </c>
      <c r="O6" s="79">
        <f t="shared" si="1"/>
        <v>58.62</v>
      </c>
      <c r="P6" s="79">
        <f t="shared" si="1"/>
        <v>98.15</v>
      </c>
      <c r="Q6" s="79">
        <f t="shared" si="1"/>
        <v>3982</v>
      </c>
      <c r="R6" s="79">
        <f t="shared" si="1"/>
        <v>106597</v>
      </c>
      <c r="S6" s="79">
        <f t="shared" si="1"/>
        <v>81.45</v>
      </c>
      <c r="T6" s="79">
        <f t="shared" si="1"/>
        <v>1308.74</v>
      </c>
      <c r="U6" s="79">
        <f t="shared" si="1"/>
        <v>103795</v>
      </c>
      <c r="V6" s="79">
        <f t="shared" si="1"/>
        <v>49.38</v>
      </c>
      <c r="W6" s="79">
        <f t="shared" si="1"/>
        <v>2101.96</v>
      </c>
      <c r="X6" s="85">
        <f t="shared" ref="X6:AG6" si="2">IF(X7="",NA(),X7)</f>
        <v>120.41</v>
      </c>
      <c r="Y6" s="85">
        <f t="shared" si="2"/>
        <v>118.04</v>
      </c>
      <c r="Z6" s="85">
        <f t="shared" si="2"/>
        <v>114.65</v>
      </c>
      <c r="AA6" s="85">
        <f t="shared" si="2"/>
        <v>114.02</v>
      </c>
      <c r="AB6" s="85">
        <f t="shared" si="2"/>
        <v>111.96</v>
      </c>
      <c r="AC6" s="85">
        <f t="shared" si="2"/>
        <v>112.82</v>
      </c>
      <c r="AD6" s="85">
        <f t="shared" si="2"/>
        <v>111.21</v>
      </c>
      <c r="AE6" s="85">
        <f t="shared" si="2"/>
        <v>111.89</v>
      </c>
      <c r="AF6" s="85">
        <f t="shared" si="2"/>
        <v>109.99</v>
      </c>
      <c r="AG6" s="85">
        <f t="shared" si="2"/>
        <v>110.2</v>
      </c>
      <c r="AH6" s="79" t="str">
        <f>IF(AH7="","",IF(AH7="-","【-】","【"&amp;SUBSTITUTE(TEXT(AH7,"#,##0.00"),"-","△")&amp;"】"))</f>
        <v>【108.24】</v>
      </c>
      <c r="AI6" s="79">
        <f t="shared" ref="AI6:AR6" si="3">IF(AI7="",NA(),AI7)</f>
        <v>0</v>
      </c>
      <c r="AJ6" s="79">
        <f t="shared" si="3"/>
        <v>0</v>
      </c>
      <c r="AK6" s="79">
        <f t="shared" si="3"/>
        <v>0</v>
      </c>
      <c r="AL6" s="79">
        <f t="shared" si="3"/>
        <v>0</v>
      </c>
      <c r="AM6" s="79">
        <f t="shared" si="3"/>
        <v>0</v>
      </c>
      <c r="AN6" s="79">
        <f t="shared" si="3"/>
        <v>0</v>
      </c>
      <c r="AO6" s="79">
        <f t="shared" si="3"/>
        <v>0</v>
      </c>
      <c r="AP6" s="85">
        <f t="shared" si="3"/>
        <v>0.45</v>
      </c>
      <c r="AQ6" s="79">
        <f t="shared" si="3"/>
        <v>0</v>
      </c>
      <c r="AR6" s="85">
        <f t="shared" si="3"/>
        <v>5.e-002</v>
      </c>
      <c r="AS6" s="79" t="str">
        <f>IF(AS7="","",IF(AS7="-","【-】","【"&amp;SUBSTITUTE(TEXT(AS7,"#,##0.00"),"-","△")&amp;"】"))</f>
        <v>【1.50】</v>
      </c>
      <c r="AT6" s="85">
        <f t="shared" ref="AT6:BC6" si="4">IF(AT7="",NA(),AT7)</f>
        <v>262.25</v>
      </c>
      <c r="AU6" s="85">
        <f t="shared" si="4"/>
        <v>265.93</v>
      </c>
      <c r="AV6" s="85">
        <f t="shared" si="4"/>
        <v>287.39999999999998</v>
      </c>
      <c r="AW6" s="85">
        <f t="shared" si="4"/>
        <v>276.85000000000002</v>
      </c>
      <c r="AX6" s="85">
        <f t="shared" si="4"/>
        <v>329.67</v>
      </c>
      <c r="AY6" s="85">
        <f t="shared" si="4"/>
        <v>358.91</v>
      </c>
      <c r="AZ6" s="85">
        <f t="shared" si="4"/>
        <v>360.96</v>
      </c>
      <c r="BA6" s="85">
        <f t="shared" si="4"/>
        <v>351.29</v>
      </c>
      <c r="BB6" s="85">
        <f t="shared" si="4"/>
        <v>364.24</v>
      </c>
      <c r="BC6" s="85">
        <f t="shared" si="4"/>
        <v>369.82</v>
      </c>
      <c r="BD6" s="79" t="str">
        <f>IF(BD7="","",IF(BD7="-","【-】","【"&amp;SUBSTITUTE(TEXT(BD7,"#,##0.00"),"-","△")&amp;"】"))</f>
        <v>【243.36】</v>
      </c>
      <c r="BE6" s="85">
        <f t="shared" ref="BE6:BN6" si="5">IF(BE7="",NA(),BE7)</f>
        <v>348.36</v>
      </c>
      <c r="BF6" s="85">
        <f t="shared" si="5"/>
        <v>342.07</v>
      </c>
      <c r="BG6" s="85">
        <f t="shared" si="5"/>
        <v>340.43</v>
      </c>
      <c r="BH6" s="85">
        <f t="shared" si="5"/>
        <v>375.47</v>
      </c>
      <c r="BI6" s="85">
        <f t="shared" si="5"/>
        <v>356.2</v>
      </c>
      <c r="BJ6" s="85">
        <f t="shared" si="5"/>
        <v>247.27</v>
      </c>
      <c r="BK6" s="85">
        <f t="shared" si="5"/>
        <v>239.18</v>
      </c>
      <c r="BL6" s="85">
        <f t="shared" si="5"/>
        <v>236.29</v>
      </c>
      <c r="BM6" s="85">
        <f t="shared" si="5"/>
        <v>238.77</v>
      </c>
      <c r="BN6" s="85">
        <f t="shared" si="5"/>
        <v>218.57</v>
      </c>
      <c r="BO6" s="79" t="str">
        <f>IF(BO7="","",IF(BO7="-","【-】","【"&amp;SUBSTITUTE(TEXT(BO7,"#,##0.00"),"-","△")&amp;"】"))</f>
        <v>【265.93】</v>
      </c>
      <c r="BP6" s="85">
        <f t="shared" ref="BP6:BY6" si="6">IF(BP7="",NA(),BP7)</f>
        <v>113.58</v>
      </c>
      <c r="BQ6" s="85">
        <f t="shared" si="6"/>
        <v>109.09</v>
      </c>
      <c r="BR6" s="85">
        <f t="shared" si="6"/>
        <v>108.35</v>
      </c>
      <c r="BS6" s="85">
        <f t="shared" si="6"/>
        <v>102.51</v>
      </c>
      <c r="BT6" s="85">
        <f t="shared" si="6"/>
        <v>104.68</v>
      </c>
      <c r="BU6" s="85">
        <f t="shared" si="6"/>
        <v>105.34</v>
      </c>
      <c r="BV6" s="85">
        <f t="shared" si="6"/>
        <v>101.89</v>
      </c>
      <c r="BW6" s="85">
        <f t="shared" si="6"/>
        <v>104.33</v>
      </c>
      <c r="BX6" s="85">
        <f t="shared" si="6"/>
        <v>98.85</v>
      </c>
      <c r="BY6" s="85">
        <f t="shared" si="6"/>
        <v>101.78</v>
      </c>
      <c r="BZ6" s="79" t="str">
        <f>IF(BZ7="","",IF(BZ7="-","【-】","【"&amp;SUBSTITUTE(TEXT(BZ7,"#,##0.00"),"-","△")&amp;"】"))</f>
        <v>【97.82】</v>
      </c>
      <c r="CA6" s="85">
        <f t="shared" ref="CA6:CJ6" si="7">IF(CA7="",NA(),CA7)</f>
        <v>197.45</v>
      </c>
      <c r="CB6" s="85">
        <f t="shared" si="7"/>
        <v>202.7</v>
      </c>
      <c r="CC6" s="85">
        <f t="shared" si="7"/>
        <v>206.58</v>
      </c>
      <c r="CD6" s="85">
        <f t="shared" si="7"/>
        <v>208.7</v>
      </c>
      <c r="CE6" s="85">
        <f t="shared" si="7"/>
        <v>214.02</v>
      </c>
      <c r="CF6" s="85">
        <f t="shared" si="7"/>
        <v>159.6</v>
      </c>
      <c r="CG6" s="85">
        <f t="shared" si="7"/>
        <v>156.32</v>
      </c>
      <c r="CH6" s="85">
        <f t="shared" si="7"/>
        <v>157.4</v>
      </c>
      <c r="CI6" s="85">
        <f t="shared" si="7"/>
        <v>162.61000000000001</v>
      </c>
      <c r="CJ6" s="85">
        <f t="shared" si="7"/>
        <v>163.94</v>
      </c>
      <c r="CK6" s="79" t="str">
        <f>IF(CK7="","",IF(CK7="-","【-】","【"&amp;SUBSTITUTE(TEXT(CK7,"#,##0.00"),"-","△")&amp;"】"))</f>
        <v>【177.56】</v>
      </c>
      <c r="CL6" s="85">
        <f t="shared" ref="CL6:CU6" si="8">IF(CL7="",NA(),CL7)</f>
        <v>67.06</v>
      </c>
      <c r="CM6" s="85">
        <f t="shared" si="8"/>
        <v>67.38</v>
      </c>
      <c r="CN6" s="85">
        <f t="shared" si="8"/>
        <v>66.680000000000007</v>
      </c>
      <c r="CO6" s="85">
        <f t="shared" si="8"/>
        <v>66.47</v>
      </c>
      <c r="CP6" s="85">
        <f t="shared" si="8"/>
        <v>65.64</v>
      </c>
      <c r="CQ6" s="85">
        <f t="shared" si="8"/>
        <v>62.05</v>
      </c>
      <c r="CR6" s="85">
        <f t="shared" si="8"/>
        <v>63.23</v>
      </c>
      <c r="CS6" s="85">
        <f t="shared" si="8"/>
        <v>62.59</v>
      </c>
      <c r="CT6" s="85">
        <f t="shared" si="8"/>
        <v>61.81</v>
      </c>
      <c r="CU6" s="85">
        <f t="shared" si="8"/>
        <v>62.35</v>
      </c>
      <c r="CV6" s="79" t="str">
        <f>IF(CV7="","",IF(CV7="-","【-】","【"&amp;SUBSTITUTE(TEXT(CV7,"#,##0.00"),"-","△")&amp;"】"))</f>
        <v>【59.81】</v>
      </c>
      <c r="CW6" s="85">
        <f t="shared" ref="CW6:DF6" si="9">IF(CW7="",NA(),CW7)</f>
        <v>93.04</v>
      </c>
      <c r="CX6" s="85">
        <f t="shared" si="9"/>
        <v>92.86</v>
      </c>
      <c r="CY6" s="85">
        <f t="shared" si="9"/>
        <v>92.13</v>
      </c>
      <c r="CZ6" s="85">
        <f t="shared" si="9"/>
        <v>90.49</v>
      </c>
      <c r="DA6" s="85">
        <f t="shared" si="9"/>
        <v>89.67</v>
      </c>
      <c r="DB6" s="85">
        <f t="shared" si="9"/>
        <v>89.11</v>
      </c>
      <c r="DC6" s="85">
        <f t="shared" si="9"/>
        <v>89.35</v>
      </c>
      <c r="DD6" s="85">
        <f t="shared" si="9"/>
        <v>89.7</v>
      </c>
      <c r="DE6" s="85">
        <f t="shared" si="9"/>
        <v>89.24</v>
      </c>
      <c r="DF6" s="85">
        <f t="shared" si="9"/>
        <v>88.71</v>
      </c>
      <c r="DG6" s="79" t="str">
        <f>IF(DG7="","",IF(DG7="-","【-】","【"&amp;SUBSTITUTE(TEXT(DG7,"#,##0.00"),"-","△")&amp;"】"))</f>
        <v>【89.42】</v>
      </c>
      <c r="DH6" s="85">
        <f t="shared" ref="DH6:DQ6" si="10">IF(DH7="",NA(),DH7)</f>
        <v>47.02</v>
      </c>
      <c r="DI6" s="85">
        <f t="shared" si="10"/>
        <v>48.12</v>
      </c>
      <c r="DJ6" s="85">
        <f t="shared" si="10"/>
        <v>49.71</v>
      </c>
      <c r="DK6" s="85">
        <f t="shared" si="10"/>
        <v>50.88</v>
      </c>
      <c r="DL6" s="85">
        <f t="shared" si="10"/>
        <v>50.37</v>
      </c>
      <c r="DM6" s="85">
        <f t="shared" si="10"/>
        <v>48.69</v>
      </c>
      <c r="DN6" s="85">
        <f t="shared" si="10"/>
        <v>49.62</v>
      </c>
      <c r="DO6" s="85">
        <f t="shared" si="10"/>
        <v>50.5</v>
      </c>
      <c r="DP6" s="85">
        <f t="shared" si="10"/>
        <v>51.28</v>
      </c>
      <c r="DQ6" s="85">
        <f t="shared" si="10"/>
        <v>51.95</v>
      </c>
      <c r="DR6" s="79" t="str">
        <f>IF(DR7="","",IF(DR7="-","【-】","【"&amp;SUBSTITUTE(TEXT(DR7,"#,##0.00"),"-","△")&amp;"】"))</f>
        <v>【52.02】</v>
      </c>
      <c r="DS6" s="85">
        <f t="shared" ref="DS6:EB6" si="11">IF(DS7="",NA(),DS7)</f>
        <v>21.76</v>
      </c>
      <c r="DT6" s="85">
        <f t="shared" si="11"/>
        <v>22.29</v>
      </c>
      <c r="DU6" s="85">
        <f t="shared" si="11"/>
        <v>23.87</v>
      </c>
      <c r="DV6" s="85">
        <f t="shared" si="11"/>
        <v>24.35</v>
      </c>
      <c r="DW6" s="85">
        <f t="shared" si="11"/>
        <v>24.63</v>
      </c>
      <c r="DX6" s="85">
        <f t="shared" si="11"/>
        <v>18.260000000000002</v>
      </c>
      <c r="DY6" s="85">
        <f t="shared" si="11"/>
        <v>19.510000000000002</v>
      </c>
      <c r="DZ6" s="85">
        <f t="shared" si="11"/>
        <v>21.19</v>
      </c>
      <c r="EA6" s="85">
        <f t="shared" si="11"/>
        <v>22.64</v>
      </c>
      <c r="EB6" s="85">
        <f t="shared" si="11"/>
        <v>24.49</v>
      </c>
      <c r="EC6" s="79" t="str">
        <f>IF(EC7="","",IF(EC7="-","【-】","【"&amp;SUBSTITUTE(TEXT(EC7,"#,##0.00"),"-","△")&amp;"】"))</f>
        <v>【25.37】</v>
      </c>
      <c r="ED6" s="85">
        <f t="shared" ref="ED6:EM6" si="12">IF(ED7="",NA(),ED7)</f>
        <v>0.48</v>
      </c>
      <c r="EE6" s="85">
        <f t="shared" si="12"/>
        <v>0.76</v>
      </c>
      <c r="EF6" s="85">
        <f t="shared" si="12"/>
        <v>0.28000000000000003</v>
      </c>
      <c r="EG6" s="85">
        <f t="shared" si="12"/>
        <v>0.57999999999999996</v>
      </c>
      <c r="EH6" s="85">
        <f t="shared" si="12"/>
        <v>0.36</v>
      </c>
      <c r="EI6" s="85">
        <f t="shared" si="12"/>
        <v>0.66</v>
      </c>
      <c r="EJ6" s="85">
        <f t="shared" si="12"/>
        <v>0.67</v>
      </c>
      <c r="EK6" s="85">
        <f t="shared" si="12"/>
        <v>0.62</v>
      </c>
      <c r="EL6" s="85">
        <f t="shared" si="12"/>
        <v>0.6</v>
      </c>
      <c r="EM6" s="85">
        <f t="shared" si="12"/>
        <v>0.57999999999999996</v>
      </c>
      <c r="EN6" s="79" t="str">
        <f>IF(EN7="","",IF(EN7="-","【-】","【"&amp;SUBSTITUTE(TEXT(EN7,"#,##0.00"),"-","△")&amp;"】"))</f>
        <v>【0.62】</v>
      </c>
    </row>
    <row r="7" spans="1:144" s="64" customFormat="1">
      <c r="A7" s="65"/>
      <c r="B7" s="71">
        <v>2023</v>
      </c>
      <c r="C7" s="71">
        <v>402028</v>
      </c>
      <c r="D7" s="71">
        <v>46</v>
      </c>
      <c r="E7" s="71">
        <v>1</v>
      </c>
      <c r="F7" s="71">
        <v>0</v>
      </c>
      <c r="G7" s="71">
        <v>1</v>
      </c>
      <c r="H7" s="71" t="s">
        <v>0</v>
      </c>
      <c r="I7" s="71" t="s">
        <v>93</v>
      </c>
      <c r="J7" s="71" t="s">
        <v>94</v>
      </c>
      <c r="K7" s="71" t="s">
        <v>95</v>
      </c>
      <c r="L7" s="71" t="s">
        <v>96</v>
      </c>
      <c r="M7" s="71" t="s">
        <v>97</v>
      </c>
      <c r="N7" s="80" t="s">
        <v>98</v>
      </c>
      <c r="O7" s="80">
        <v>58.62</v>
      </c>
      <c r="P7" s="80">
        <v>98.15</v>
      </c>
      <c r="Q7" s="80">
        <v>3982</v>
      </c>
      <c r="R7" s="80">
        <v>106597</v>
      </c>
      <c r="S7" s="80">
        <v>81.45</v>
      </c>
      <c r="T7" s="80">
        <v>1308.74</v>
      </c>
      <c r="U7" s="80">
        <v>103795</v>
      </c>
      <c r="V7" s="80">
        <v>49.38</v>
      </c>
      <c r="W7" s="80">
        <v>2101.96</v>
      </c>
      <c r="X7" s="80">
        <v>120.41</v>
      </c>
      <c r="Y7" s="80">
        <v>118.04</v>
      </c>
      <c r="Z7" s="80">
        <v>114.65</v>
      </c>
      <c r="AA7" s="80">
        <v>114.02</v>
      </c>
      <c r="AB7" s="80">
        <v>111.96</v>
      </c>
      <c r="AC7" s="80">
        <v>112.82</v>
      </c>
      <c r="AD7" s="80">
        <v>111.21</v>
      </c>
      <c r="AE7" s="80">
        <v>111.89</v>
      </c>
      <c r="AF7" s="80">
        <v>109.99</v>
      </c>
      <c r="AG7" s="80">
        <v>110.2</v>
      </c>
      <c r="AH7" s="80">
        <v>108.24</v>
      </c>
      <c r="AI7" s="80">
        <v>0</v>
      </c>
      <c r="AJ7" s="80">
        <v>0</v>
      </c>
      <c r="AK7" s="80">
        <v>0</v>
      </c>
      <c r="AL7" s="80">
        <v>0</v>
      </c>
      <c r="AM7" s="80">
        <v>0</v>
      </c>
      <c r="AN7" s="80">
        <v>0</v>
      </c>
      <c r="AO7" s="80">
        <v>0</v>
      </c>
      <c r="AP7" s="80">
        <v>0.45</v>
      </c>
      <c r="AQ7" s="80">
        <v>0</v>
      </c>
      <c r="AR7" s="80">
        <v>5.e-002</v>
      </c>
      <c r="AS7" s="80">
        <v>1.5</v>
      </c>
      <c r="AT7" s="80">
        <v>262.25</v>
      </c>
      <c r="AU7" s="80">
        <v>265.93</v>
      </c>
      <c r="AV7" s="80">
        <v>287.39999999999998</v>
      </c>
      <c r="AW7" s="80">
        <v>276.85000000000002</v>
      </c>
      <c r="AX7" s="80">
        <v>329.67</v>
      </c>
      <c r="AY7" s="80">
        <v>358.91</v>
      </c>
      <c r="AZ7" s="80">
        <v>360.96</v>
      </c>
      <c r="BA7" s="80">
        <v>351.29</v>
      </c>
      <c r="BB7" s="80">
        <v>364.24</v>
      </c>
      <c r="BC7" s="80">
        <v>369.82</v>
      </c>
      <c r="BD7" s="80">
        <v>243.36</v>
      </c>
      <c r="BE7" s="80">
        <v>348.36</v>
      </c>
      <c r="BF7" s="80">
        <v>342.07</v>
      </c>
      <c r="BG7" s="80">
        <v>340.43</v>
      </c>
      <c r="BH7" s="80">
        <v>375.47</v>
      </c>
      <c r="BI7" s="80">
        <v>356.2</v>
      </c>
      <c r="BJ7" s="80">
        <v>247.27</v>
      </c>
      <c r="BK7" s="80">
        <v>239.18</v>
      </c>
      <c r="BL7" s="80">
        <v>236.29</v>
      </c>
      <c r="BM7" s="80">
        <v>238.77</v>
      </c>
      <c r="BN7" s="80">
        <v>218.57</v>
      </c>
      <c r="BO7" s="80">
        <v>265.93</v>
      </c>
      <c r="BP7" s="80">
        <v>113.58</v>
      </c>
      <c r="BQ7" s="80">
        <v>109.09</v>
      </c>
      <c r="BR7" s="80">
        <v>108.35</v>
      </c>
      <c r="BS7" s="80">
        <v>102.51</v>
      </c>
      <c r="BT7" s="80">
        <v>104.68</v>
      </c>
      <c r="BU7" s="80">
        <v>105.34</v>
      </c>
      <c r="BV7" s="80">
        <v>101.89</v>
      </c>
      <c r="BW7" s="80">
        <v>104.33</v>
      </c>
      <c r="BX7" s="80">
        <v>98.85</v>
      </c>
      <c r="BY7" s="80">
        <v>101.78</v>
      </c>
      <c r="BZ7" s="80">
        <v>97.82</v>
      </c>
      <c r="CA7" s="80">
        <v>197.45</v>
      </c>
      <c r="CB7" s="80">
        <v>202.7</v>
      </c>
      <c r="CC7" s="80">
        <v>206.58</v>
      </c>
      <c r="CD7" s="80">
        <v>208.7</v>
      </c>
      <c r="CE7" s="80">
        <v>214.02</v>
      </c>
      <c r="CF7" s="80">
        <v>159.6</v>
      </c>
      <c r="CG7" s="80">
        <v>156.32</v>
      </c>
      <c r="CH7" s="80">
        <v>157.4</v>
      </c>
      <c r="CI7" s="80">
        <v>162.61000000000001</v>
      </c>
      <c r="CJ7" s="80">
        <v>163.94</v>
      </c>
      <c r="CK7" s="80">
        <v>177.56</v>
      </c>
      <c r="CL7" s="80">
        <v>67.06</v>
      </c>
      <c r="CM7" s="80">
        <v>67.38</v>
      </c>
      <c r="CN7" s="80">
        <v>66.680000000000007</v>
      </c>
      <c r="CO7" s="80">
        <v>66.47</v>
      </c>
      <c r="CP7" s="80">
        <v>65.64</v>
      </c>
      <c r="CQ7" s="80">
        <v>62.05</v>
      </c>
      <c r="CR7" s="80">
        <v>63.23</v>
      </c>
      <c r="CS7" s="80">
        <v>62.59</v>
      </c>
      <c r="CT7" s="80">
        <v>61.81</v>
      </c>
      <c r="CU7" s="80">
        <v>62.35</v>
      </c>
      <c r="CV7" s="80">
        <v>59.81</v>
      </c>
      <c r="CW7" s="80">
        <v>93.04</v>
      </c>
      <c r="CX7" s="80">
        <v>92.86</v>
      </c>
      <c r="CY7" s="80">
        <v>92.13</v>
      </c>
      <c r="CZ7" s="80">
        <v>90.49</v>
      </c>
      <c r="DA7" s="80">
        <v>89.67</v>
      </c>
      <c r="DB7" s="80">
        <v>89.11</v>
      </c>
      <c r="DC7" s="80">
        <v>89.35</v>
      </c>
      <c r="DD7" s="80">
        <v>89.7</v>
      </c>
      <c r="DE7" s="80">
        <v>89.24</v>
      </c>
      <c r="DF7" s="80">
        <v>88.71</v>
      </c>
      <c r="DG7" s="80">
        <v>89.42</v>
      </c>
      <c r="DH7" s="80">
        <v>47.02</v>
      </c>
      <c r="DI7" s="80">
        <v>48.12</v>
      </c>
      <c r="DJ7" s="80">
        <v>49.71</v>
      </c>
      <c r="DK7" s="80">
        <v>50.88</v>
      </c>
      <c r="DL7" s="80">
        <v>50.37</v>
      </c>
      <c r="DM7" s="80">
        <v>48.69</v>
      </c>
      <c r="DN7" s="80">
        <v>49.62</v>
      </c>
      <c r="DO7" s="80">
        <v>50.5</v>
      </c>
      <c r="DP7" s="80">
        <v>51.28</v>
      </c>
      <c r="DQ7" s="80">
        <v>51.95</v>
      </c>
      <c r="DR7" s="80">
        <v>52.02</v>
      </c>
      <c r="DS7" s="80">
        <v>21.76</v>
      </c>
      <c r="DT7" s="80">
        <v>22.29</v>
      </c>
      <c r="DU7" s="80">
        <v>23.87</v>
      </c>
      <c r="DV7" s="80">
        <v>24.35</v>
      </c>
      <c r="DW7" s="80">
        <v>24.63</v>
      </c>
      <c r="DX7" s="80">
        <v>18.260000000000002</v>
      </c>
      <c r="DY7" s="80">
        <v>19.510000000000002</v>
      </c>
      <c r="DZ7" s="80">
        <v>21.19</v>
      </c>
      <c r="EA7" s="80">
        <v>22.64</v>
      </c>
      <c r="EB7" s="80">
        <v>24.49</v>
      </c>
      <c r="EC7" s="80">
        <v>25.37</v>
      </c>
      <c r="ED7" s="80">
        <v>0.48</v>
      </c>
      <c r="EE7" s="80">
        <v>0.76</v>
      </c>
      <c r="EF7" s="80">
        <v>0.28000000000000003</v>
      </c>
      <c r="EG7" s="80">
        <v>0.57999999999999996</v>
      </c>
      <c r="EH7" s="80">
        <v>0.36</v>
      </c>
      <c r="EI7" s="80">
        <v>0.66</v>
      </c>
      <c r="EJ7" s="80">
        <v>0.67</v>
      </c>
      <c r="EK7" s="80">
        <v>0.62</v>
      </c>
      <c r="EL7" s="80">
        <v>0.6</v>
      </c>
      <c r="EM7" s="80">
        <v>0.57999999999999996</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49</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cp:lastModifiedBy>Administrator</cp:lastModifiedBy>
  <dcterms:created xsi:type="dcterms:W3CDTF">2025-01-24T06:54:36Z</dcterms:created>
  <dcterms:modified xsi:type="dcterms:W3CDTF">2025-03-18T04:08:43Z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2025-03-18T04:08:43Z</vt:filetime>
  </property>
</Properties>
</file>