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gprofilesv-001\Redirects22H2$\z5100821\Desktop\"/>
    </mc:Choice>
  </mc:AlternateContent>
  <xr:revisionPtr revIDLastSave="0" documentId="13_ncr:1_{23D51064-B59D-49F1-9397-A71059683029}" xr6:coauthVersionLast="47" xr6:coauthVersionMax="47" xr10:uidLastSave="{00000000-0000-0000-0000-000000000000}"/>
  <workbookProtection workbookAlgorithmName="SHA-512" workbookHashValue="M2gZiH9hRAOJI5nAldqxCA2mGJ0qwoCZJaz6GE2wBKX6h8OoRpajRa0ZUX1/0n0fFG1swZF+vHh2110wFSMKQg==" workbookSaltValue="S8ie8bUiBiwPsXyrPiYrDA=="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<sst xmlns="http://schemas.openxmlformats.org/spreadsheetml/2006/main" count="228" uniqueCount="114">
  <si>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</si>
  <si>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</si>
  <si>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</si>
  <si>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</si>
  <si>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</si>
  <si>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</si>
  <si>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</si>
  <si>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</si>
  <si>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</si>
  <si>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</si>
  <si>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</si>
  <si>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</si>
  <si>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</si>
  <si>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</si>
  <si>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</si>
  <si>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</si>
  <si>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</si>
  <si>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</si>
  <si>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</si>
  <si>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</si>
  <si>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</si>
  <si>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</si>
  <si>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</si>
  <si>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</si>
  <si>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</si>
  <si>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</si>
  <si>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</si>
  <si>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</si>
  <si>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</si>
  <si>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</si>
  <si>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</si>
  <si>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</si>
  <si>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</si>
  <si>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</si>
  <si>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</si>
  <si>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</si>
  <si>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</si>
  <si>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</si>
  <si>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</si>
  <si>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</si>
  <si>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</si>
  <si>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</si>
  <si>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</si>
  <si>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</si>
  <si>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</si>
  <si>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</si>
  <si>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</si>
  <si>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</si>
  <si>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</si>
  <si>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</si>
  <si>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</si>
  <si>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</si>
  <si>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</si>
  <si>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</si>
  <si>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</si>
  <si>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</si>
  <si>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</si>
  <si>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</si>
  <si>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</si>
  <si>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</si>
  <si>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</si>
  <si>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</si>
  <si>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</si>
  <si>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</si>
  <si>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</si>
  <si>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</si>
  <si>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</si>
  <si>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</si>
  <si>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</si>
  <si>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</si>
  <si>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</si>
  <si>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</si>
  <si>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</si>
  <si>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</si>
  <si>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</si>
  <si>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</si>
  <si>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</si>
  <si>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</si>
  <si>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</si>
  <si>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</si>
  <si>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</si>
  <si>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</si>
  <si>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</si>
  <si>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</si>
  <si>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</si>
  <si>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</si>
  <si>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</si>
  <si>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</si>
  <si>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</si>
  <si>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</si>
  <si>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</si>
  <si>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</si>
  <si>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</si>
  <si>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大牟田市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</si>
  <si>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</si>
  <si>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</si>
  <si>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</si>
  <si>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</si>
  <si>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</si>
  <si>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</si>
  <si>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</si>
  <si>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</si>
  <si>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</si>
  <si>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</si>
  <si>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</si>
  <si>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</si>
  <si>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</si>
  <si>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</si>
  <si>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</si>
  <si>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</si>
  <si>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</si>
  <si>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①令和5年度は延命配水池更新工事が完了したことに伴い、一時的に下がりましたが、わずかずつながら上昇傾向で推移しており、老朽化した施設の更新に計画的に取り組む必要があります。
②老朽管更新事業に取り組んでいますが、更新と同程度で老朽化のペースも進んでおり、わずかずつですが法定耐用年数を超える管路の割合が増えている状況です。
③配水施設再構築事業計画に基づき更新を行っているものの、全国平均、類似団体平均を下回っている状況であり、引き続き計画的な更新に取り組みます。</t>
    <phoneticPr fontId="4"/>
  </si>
  <si>
    <t>①②累積欠損金も発生しておらず、100％を上回る状態を維持していますが、このままでは数年後には100％を下回り赤字となることから、事業運営の効率化や適切な料金体系のあり方について検討する必要があります。
③類似団体と比較すると低い状態が続いていますが、100％を超える状態を維持しながら、上昇傾向で推移しているため、支払い能力に問題はないといえます。
④建設改良費の財源が主に企業債であることから、類似団体平均と比較すると高い数値を示しています。
⑤給水に係る費用を給水収益で賄えている状態を示す100％をわずかに上回っていますが、給水収益の減収と物価高騰に起因する費用の増加に伴い、悪化傾向が続いています。
⑥市内に安定した水源がなく市外に水源を求めているため費用がかかることから、全国平均、類似団体平均と比較すると高い数値を示しています。有収水量の減少と費用の増加により、上昇傾向で推移しています。
⑦全国平均、類似団体平均と比較すると高い数値であり、効率的な施設運営ができている状況であるといえますが、下降傾向で推移しています。
⑧全国平均、類似団体平均と比較するとやや高い数値であったものの、漏水等の影響で悪化傾向となっています。漏水量の抑制とあわせ、老朽管更新に計画的に取り組む必要があります。</t>
    <rPh sb="21" eb="23">
      <t>ウワマワ</t>
    </rPh>
    <rPh sb="42" eb="45">
      <t>スウネンゴ</t>
    </rPh>
    <rPh sb="52" eb="54">
      <t>シタマワ</t>
    </rPh>
    <rPh sb="55" eb="57">
      <t>アカジ</t>
    </rPh>
    <rPh sb="65" eb="69">
      <t>ジギョウウンエイ</t>
    </rPh>
    <rPh sb="70" eb="73">
      <t>コウリツカ</t>
    </rPh>
    <rPh sb="74" eb="76">
      <t>テキセツ</t>
    </rPh>
    <rPh sb="77" eb="79">
      <t>リョウキン</t>
    </rPh>
    <rPh sb="79" eb="81">
      <t>タイケイ</t>
    </rPh>
    <rPh sb="84" eb="85">
      <t>カタ</t>
    </rPh>
    <rPh sb="89" eb="91">
      <t>ケントウ</t>
    </rPh>
    <rPh sb="93" eb="95">
      <t>ヒツヨウ</t>
    </rPh>
    <rPh sb="108" eb="110">
      <t>ヒカク</t>
    </rPh>
    <rPh sb="131" eb="132">
      <t>コ</t>
    </rPh>
    <rPh sb="134" eb="136">
      <t>ジョウタイ</t>
    </rPh>
    <rPh sb="144" eb="148">
      <t>ジョウショウケイコウ</t>
    </rPh>
    <rPh sb="149" eb="151">
      <t>スイイ</t>
    </rPh>
    <rPh sb="177" eb="182">
      <t>ケンセツカイリョウヒ</t>
    </rPh>
    <rPh sb="183" eb="185">
      <t>ザイゲン</t>
    </rPh>
    <rPh sb="186" eb="187">
      <t>オモ</t>
    </rPh>
    <rPh sb="188" eb="191">
      <t>キギョウサイ</t>
    </rPh>
    <rPh sb="294" eb="296">
      <t>ケイコウ</t>
    </rPh>
    <rPh sb="297" eb="298">
      <t>ツヅ</t>
    </rPh>
    <phoneticPr fontId="4"/>
  </si>
  <si>
    <t>　経営指標は概ね健全な状態を示していますが、人口減少等による給水収益の減少と、物価高騰に起因する費用の増加に伴い、悪化傾向が続いています。
　施設の老朽化に対する更新需要は増大することとなり、水道事業をとりまく環境はますます厳しくなります。
　将来にわたり持続してサービスを提供するためには、経営基盤の強化が重要となり、水道技術の継承を行うとともに、更なる事業運営の効率化と適切な料金体系のあり方について検討する必要があります。</t>
    <rPh sb="30" eb="32">
      <t>キュウスイ</t>
    </rPh>
    <rPh sb="39" eb="43">
      <t>ブッカコウトウ</t>
    </rPh>
    <rPh sb="44" eb="46">
      <t>キイン</t>
    </rPh>
    <rPh sb="48" eb="50">
      <t>ヒヨウ</t>
    </rPh>
    <rPh sb="51" eb="53">
      <t>ゾウカ</t>
    </rPh>
    <rPh sb="54" eb="55">
      <t>トモナ</t>
    </rPh>
    <rPh sb="57" eb="61">
      <t>アッカケイコウ</t>
    </rPh>
    <rPh sb="62" eb="63">
      <t>ツヅ</t>
    </rPh>
    <rPh sb="128" eb="130">
      <t>ジゾク</t>
    </rPh>
    <rPh sb="137" eb="139">
      <t>テイキョウ</t>
    </rPh>
    <rPh sb="146" eb="148">
      <t>ケイエイ</t>
    </rPh>
    <rPh sb="148" eb="150">
      <t>キバン</t>
    </rPh>
    <rPh sb="151" eb="153">
      <t>キョウカ</t>
    </rPh>
    <rPh sb="154" eb="156">
      <t>ジュウヨウ</t>
    </rPh>
    <rPh sb="160" eb="164">
      <t>スイドウギジュツ</t>
    </rPh>
    <rPh sb="165" eb="167">
      <t>ケイショウ</t>
    </rPh>
    <rPh sb="168" eb="169">
      <t>オコナ</t>
    </rPh>
    <rPh sb="175" eb="176">
      <t>サラ</t>
    </rPh>
    <rPh sb="183" eb="186">
      <t>コウリツカ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</si>
</sst>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0.76</c:v>
                </c:pt>
                <c:pt idx="1">
                  <c:v>0.28000000000000003</c:v>
                </c:pt>
                <c:pt idx="2">
                  <c:v>0.57999999999999996</c:v>
                </c:pt>
                <c:pt idx="3">
                  <c:v>0.36</c:v>
                </c:pt>
                <c:pt idx="4">
                  <c:v>0.39</c:v>
                </c:pt>
              </c:numCache>
            </c:numRef>
          </c:val>
          <c:extLst>
            <c:ext xmlns:c16="http://schemas.microsoft.com/office/drawing/2014/chart" uri="{C3380CC4-5D6E-409C-BE32-E72D297353CC}">
              <c16:uniqueId val="{00000000-5DC4-4A66-BF7C-1E0BAEF904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5DC4-4A66-BF7C-1E0BAEF904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67.38</c:v>
                </c:pt>
                <c:pt idx="1">
                  <c:v>66.680000000000007</c:v>
                </c:pt>
                <c:pt idx="2">
                  <c:v>66.47</c:v>
                </c:pt>
                <c:pt idx="3">
                  <c:v>65.64</c:v>
                </c:pt>
                <c:pt idx="4">
                  <c:v>66.099999999999994</c:v>
                </c:pt>
              </c:numCache>
            </c:numRef>
          </c:val>
          <c:extLst>
            <c:ext xmlns:c16="http://schemas.microsoft.com/office/drawing/2014/chart" uri="{C3380CC4-5D6E-409C-BE32-E72D297353CC}">
              <c16:uniqueId val="{00000000-DF2B-41B2-A704-EC6CF10DD0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DF2B-41B2-A704-EC6CF10DD0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92.86</c:v>
                </c:pt>
                <c:pt idx="1">
                  <c:v>92.13</c:v>
                </c:pt>
                <c:pt idx="2">
                  <c:v>90.49</c:v>
                </c:pt>
                <c:pt idx="3">
                  <c:v>89.67</c:v>
                </c:pt>
                <c:pt idx="4">
                  <c:v>87.89</c:v>
                </c:pt>
              </c:numCache>
            </c:numRef>
          </c:val>
          <c:extLst>
            <c:ext xmlns:c16="http://schemas.microsoft.com/office/drawing/2014/chart" uri="{C3380CC4-5D6E-409C-BE32-E72D297353CC}">
              <c16:uniqueId val="{00000000-4AC2-4ADE-B904-0B33FFB1241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4AC2-4ADE-B904-0B33FFB1241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118.04</c:v>
                </c:pt>
                <c:pt idx="1">
                  <c:v>114.65</c:v>
                </c:pt>
                <c:pt idx="2">
                  <c:v>114.02</c:v>
                </c:pt>
                <c:pt idx="3">
                  <c:v>111.96</c:v>
                </c:pt>
                <c:pt idx="4">
                  <c:v>108.47</c:v>
                </c:pt>
              </c:numCache>
            </c:numRef>
          </c:val>
          <c:extLst>
            <c:ext xmlns:c16="http://schemas.microsoft.com/office/drawing/2014/chart" uri="{C3380CC4-5D6E-409C-BE32-E72D297353CC}">
              <c16:uniqueId val="{00000000-8877-4325-866A-518974800C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8877-4325-866A-518974800C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48.12</c:v>
                </c:pt>
                <c:pt idx="1">
                  <c:v>49.71</c:v>
                </c:pt>
                <c:pt idx="2">
                  <c:v>50.88</c:v>
                </c:pt>
                <c:pt idx="3">
                  <c:v>50.37</c:v>
                </c:pt>
                <c:pt idx="4">
                  <c:v>51.81</c:v>
                </c:pt>
              </c:numCache>
            </c:numRef>
          </c:val>
          <c:extLst>
            <c:ext xmlns:c16="http://schemas.microsoft.com/office/drawing/2014/chart" uri="{C3380CC4-5D6E-409C-BE32-E72D297353CC}">
              <c16:uniqueId val="{00000000-4D48-42DD-B722-4B32279ECAA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4D48-42DD-B722-4B32279ECAA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22.29</c:v>
                </c:pt>
                <c:pt idx="1">
                  <c:v>23.87</c:v>
                </c:pt>
                <c:pt idx="2">
                  <c:v>24.35</c:v>
                </c:pt>
                <c:pt idx="3">
                  <c:v>24.63</c:v>
                </c:pt>
                <c:pt idx="4">
                  <c:v>24.8</c:v>
                </c:pt>
              </c:numCache>
            </c:numRef>
          </c:val>
          <c:extLst>
            <c:ext xmlns:c16="http://schemas.microsoft.com/office/drawing/2014/chart" uri="{C3380CC4-5D6E-409C-BE32-E72D297353CC}">
              <c16:uniqueId val="{00000000-F1BD-4359-A792-C3BD8E5D4CB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F1BD-4359-A792-C3BD8E5D4CB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7F-4374-9C12-86BA52265EE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607F-4374-9C12-86BA52265EE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265.93</c:v>
                </c:pt>
                <c:pt idx="1">
                  <c:v>287.39999999999998</c:v>
                </c:pt>
                <c:pt idx="2">
                  <c:v>276.85000000000002</c:v>
                </c:pt>
                <c:pt idx="3">
                  <c:v>329.67</c:v>
                </c:pt>
                <c:pt idx="4">
                  <c:v>352.71</c:v>
                </c:pt>
              </c:numCache>
            </c:numRef>
          </c:val>
          <c:extLst>
            <c:ext xmlns:c16="http://schemas.microsoft.com/office/drawing/2014/chart" uri="{C3380CC4-5D6E-409C-BE32-E72D297353CC}">
              <c16:uniqueId val="{00000000-088B-460E-93C1-747539AAB71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088B-460E-93C1-747539AAB71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342.07</c:v>
                </c:pt>
                <c:pt idx="1">
                  <c:v>340.43</c:v>
                </c:pt>
                <c:pt idx="2">
                  <c:v>375.47</c:v>
                </c:pt>
                <c:pt idx="3">
                  <c:v>356.2</c:v>
                </c:pt>
                <c:pt idx="4">
                  <c:v>343.41</c:v>
                </c:pt>
              </c:numCache>
            </c:numRef>
          </c:val>
          <c:extLst>
            <c:ext xmlns:c16="http://schemas.microsoft.com/office/drawing/2014/chart" uri="{C3380CC4-5D6E-409C-BE32-E72D297353CC}">
              <c16:uniqueId val="{00000000-3FD8-4F51-A99C-6B630E672DE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3FD8-4F51-A99C-6B630E672DE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109.09</c:v>
                </c:pt>
                <c:pt idx="1">
                  <c:v>108.35</c:v>
                </c:pt>
                <c:pt idx="2">
                  <c:v>102.51</c:v>
                </c:pt>
                <c:pt idx="3">
                  <c:v>104.68</c:v>
                </c:pt>
                <c:pt idx="4">
                  <c:v>100.28</c:v>
                </c:pt>
              </c:numCache>
            </c:numRef>
          </c:val>
          <c:extLst>
            <c:ext xmlns:c16="http://schemas.microsoft.com/office/drawing/2014/chart" uri="{C3380CC4-5D6E-409C-BE32-E72D297353CC}">
              <c16:uniqueId val="{00000000-F12D-48B7-824A-B2EB1DCE49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F12D-48B7-824A-B2EB1DCE49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202.7</c:v>
                </c:pt>
                <c:pt idx="1">
                  <c:v>206.58</c:v>
                </c:pt>
                <c:pt idx="2">
                  <c:v>208.7</c:v>
                </c:pt>
                <c:pt idx="3">
                  <c:v>214.02</c:v>
                </c:pt>
                <c:pt idx="4">
                  <c:v>223.94</c:v>
                </c:pt>
              </c:numCache>
            </c:numRef>
          </c:val>
          <c:extLst>
            <c:ext xmlns:c16="http://schemas.microsoft.com/office/drawing/2014/chart" uri="{C3380CC4-5D6E-409C-BE32-E72D297353CC}">
              <c16:uniqueId val="{00000000-FCA8-4BEB-9B73-CADB153ED92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FCA8-4BEB-9B73-CADB153ED92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福岡県　大牟田市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104688</v>
      </c>
      <c r="AM8" s="44"/>
      <c r="AN8" s="44"/>
      <c r="AO8" s="44"/>
      <c r="AP8" s="44"/>
      <c r="AQ8" s="44"/>
      <c r="AR8" s="44"/>
      <c r="AS8" s="44"/>
      <c r="AT8" s="45">
        <f>データ!$S$6</f>
        <v>81.45</v>
      </c>
      <c r="AU8" s="46"/>
      <c r="AV8" s="46"/>
      <c r="AW8" s="46"/>
      <c r="AX8" s="46"/>
      <c r="AY8" s="46"/>
      <c r="AZ8" s="46"/>
      <c r="BA8" s="46"/>
      <c r="BB8" s="47">
        <f>データ!$T$6</f>
        <v>1285.3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60.21</v>
      </c>
      <c r="J10" s="46"/>
      <c r="K10" s="46"/>
      <c r="L10" s="46"/>
      <c r="M10" s="46"/>
      <c r="N10" s="46"/>
      <c r="O10" s="80"/>
      <c r="P10" s="47">
        <f>データ!$P$6</f>
        <v>98.13</v>
      </c>
      <c r="Q10" s="47"/>
      <c r="R10" s="47"/>
      <c r="S10" s="47"/>
      <c r="T10" s="47"/>
      <c r="U10" s="47"/>
      <c r="V10" s="47"/>
      <c r="W10" s="44">
        <f>データ!$Q$6</f>
        <v>3982</v>
      </c>
      <c r="X10" s="44"/>
      <c r="Y10" s="44"/>
      <c r="Z10" s="44"/>
      <c r="AA10" s="44"/>
      <c r="AB10" s="44"/>
      <c r="AC10" s="44"/>
      <c r="AD10" s="2"/>
      <c r="AE10" s="2"/>
      <c r="AF10" s="2"/>
      <c r="AG10" s="2"/>
      <c r="AH10" s="2"/>
      <c r="AI10" s="2"/>
      <c r="AJ10" s="2"/>
      <c r="AK10" s="2"/>
      <c r="AL10" s="44">
        <f>データ!$U$6</f>
        <v>101820</v>
      </c>
      <c r="AM10" s="44"/>
      <c r="AN10" s="44"/>
      <c r="AO10" s="44"/>
      <c r="AP10" s="44"/>
      <c r="AQ10" s="44"/>
      <c r="AR10" s="44"/>
      <c r="AS10" s="44"/>
      <c r="AT10" s="45">
        <f>データ!$V$6</f>
        <v>49.38</v>
      </c>
      <c r="AU10" s="46"/>
      <c r="AV10" s="46"/>
      <c r="AW10" s="46"/>
      <c r="AX10" s="46"/>
      <c r="AY10" s="46"/>
      <c r="AZ10" s="46"/>
      <c r="BA10" s="46"/>
      <c r="BB10" s="47">
        <f>データ!$W$6</f>
        <v>2061.9699999999998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IiSpqgFYEbkRmNcr7oeEUIpLSxbCt7bx4Z6CYtp3gK5fWSM0ETrQjsdxNDnnNM7nSCvCwCsTc2K/WS58iA+Jw==" saltValue="rA59UnG5tsIOTcQUGd5ht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402028</v>
      </c>
      <c r="D6" s="20">
        <f t="shared" si="3"/>
        <v>46</v>
      </c>
      <c r="E6" s="20">
        <f t="shared" si="3"/>
        <v>1</v>
      </c>
      <c r="F6" s="20">
        <f t="shared" si="3"/>
        <v>0</v>
      </c>
      <c r="G6" s="20">
        <f t="shared" si="3"/>
        <v>1</v>
      </c>
      <c r="H6" s="20" t="str">
        <f t="shared" si="3"/>
        <v>福岡県　大牟田市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60.21</v>
      </c>
      <c r="P6" s="21">
        <f t="shared" si="3"/>
        <v>98.13</v>
      </c>
      <c r="Q6" s="21">
        <f t="shared" si="3"/>
        <v>3982</v>
      </c>
      <c r="R6" s="21">
        <f t="shared" si="3"/>
        <v>104688</v>
      </c>
      <c r="S6" s="21">
        <f t="shared" si="3"/>
        <v>81.45</v>
      </c>
      <c r="T6" s="21">
        <f t="shared" si="3"/>
        <v>1285.3</v>
      </c>
      <c r="U6" s="21">
        <f t="shared" si="3"/>
        <v>101820</v>
      </c>
      <c r="V6" s="21">
        <f t="shared" si="3"/>
        <v>49.38</v>
      </c>
      <c r="W6" s="21">
        <f t="shared" si="3"/>
        <v>2061.9699999999998</v>
      </c>
      <c r="X6" s="22">
        <f>IF(X7="",NA(),X7)</f>
        <v>118.04</v>
      </c>
      <c r="Y6" s="22">
        <f t="shared" ref="Y6:AG6" si="4">IF(Y7="",NA(),Y7)</f>
        <v>114.65</v>
      </c>
      <c r="Z6" s="22">
        <f t="shared" si="4"/>
        <v>114.02</v>
      </c>
      <c r="AA6" s="22">
        <f t="shared" si="4"/>
        <v>111.96</v>
      </c>
      <c r="AB6" s="22">
        <f t="shared" si="4"/>
        <v>108.47</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265.93</v>
      </c>
      <c r="AU6" s="22">
        <f t="shared" ref="AU6:BC6" si="6">IF(AU7="",NA(),AU7)</f>
        <v>287.39999999999998</v>
      </c>
      <c r="AV6" s="22">
        <f t="shared" si="6"/>
        <v>276.85000000000002</v>
      </c>
      <c r="AW6" s="22">
        <f t="shared" si="6"/>
        <v>329.67</v>
      </c>
      <c r="AX6" s="22">
        <f t="shared" si="6"/>
        <v>352.71</v>
      </c>
      <c r="AY6" s="22">
        <f t="shared" si="6"/>
        <v>360.96</v>
      </c>
      <c r="AZ6" s="22">
        <f t="shared" si="6"/>
        <v>351.29</v>
      </c>
      <c r="BA6" s="22">
        <f t="shared" si="6"/>
        <v>364.24</v>
      </c>
      <c r="BB6" s="22">
        <f t="shared" si="6"/>
        <v>369.82</v>
      </c>
      <c r="BC6" s="22">
        <f t="shared" si="6"/>
        <v>355.75</v>
      </c>
      <c r="BD6" s="21" t="str">
        <f>IF(BD7="","",IF(BD7="-","【-】","【"&amp;SUBSTITUTE(TEXT(BD7,"#,##0.00"),"-","△")&amp;"】"))</f>
        <v>【239.69】</v>
      </c>
      <c r="BE6" s="22">
        <f>IF(BE7="",NA(),BE7)</f>
        <v>342.07</v>
      </c>
      <c r="BF6" s="22">
        <f t="shared" ref="BF6:BN6" si="7">IF(BF7="",NA(),BF7)</f>
        <v>340.43</v>
      </c>
      <c r="BG6" s="22">
        <f t="shared" si="7"/>
        <v>375.47</v>
      </c>
      <c r="BH6" s="22">
        <f t="shared" si="7"/>
        <v>356.2</v>
      </c>
      <c r="BI6" s="22">
        <f t="shared" si="7"/>
        <v>343.41</v>
      </c>
      <c r="BJ6" s="22">
        <f t="shared" si="7"/>
        <v>239.18</v>
      </c>
      <c r="BK6" s="22">
        <f t="shared" si="7"/>
        <v>236.29</v>
      </c>
      <c r="BL6" s="22">
        <f t="shared" si="7"/>
        <v>238.77</v>
      </c>
      <c r="BM6" s="22">
        <f t="shared" si="7"/>
        <v>218.57</v>
      </c>
      <c r="BN6" s="22">
        <f t="shared" si="7"/>
        <v>222.45</v>
      </c>
      <c r="BO6" s="21" t="str">
        <f>IF(BO7="","",IF(BO7="-","【-】","【"&amp;SUBSTITUTE(TEXT(BO7,"#,##0.00"),"-","△")&amp;"】"))</f>
        <v>【264.86】</v>
      </c>
      <c r="BP6" s="22">
        <f>IF(BP7="",NA(),BP7)</f>
        <v>109.09</v>
      </c>
      <c r="BQ6" s="22">
        <f t="shared" ref="BQ6:BY6" si="8">IF(BQ7="",NA(),BQ7)</f>
        <v>108.35</v>
      </c>
      <c r="BR6" s="22">
        <f t="shared" si="8"/>
        <v>102.51</v>
      </c>
      <c r="BS6" s="22">
        <f t="shared" si="8"/>
        <v>104.68</v>
      </c>
      <c r="BT6" s="22">
        <f t="shared" si="8"/>
        <v>100.28</v>
      </c>
      <c r="BU6" s="22">
        <f t="shared" si="8"/>
        <v>101.89</v>
      </c>
      <c r="BV6" s="22">
        <f t="shared" si="8"/>
        <v>104.33</v>
      </c>
      <c r="BW6" s="22">
        <f t="shared" si="8"/>
        <v>98.85</v>
      </c>
      <c r="BX6" s="22">
        <f t="shared" si="8"/>
        <v>101.78</v>
      </c>
      <c r="BY6" s="22">
        <f t="shared" si="8"/>
        <v>100.33</v>
      </c>
      <c r="BZ6" s="21" t="str">
        <f>IF(BZ7="","",IF(BZ7="-","【-】","【"&amp;SUBSTITUTE(TEXT(BZ7,"#,##0.00"),"-","△")&amp;"】"))</f>
        <v>【97.59】</v>
      </c>
      <c r="CA6" s="22">
        <f>IF(CA7="",NA(),CA7)</f>
        <v>202.7</v>
      </c>
      <c r="CB6" s="22">
        <f t="shared" ref="CB6:CJ6" si="9">IF(CB7="",NA(),CB7)</f>
        <v>206.58</v>
      </c>
      <c r="CC6" s="22">
        <f t="shared" si="9"/>
        <v>208.7</v>
      </c>
      <c r="CD6" s="22">
        <f t="shared" si="9"/>
        <v>214.02</v>
      </c>
      <c r="CE6" s="22">
        <f t="shared" si="9"/>
        <v>223.94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67.38</v>
      </c>
      <c r="CM6" s="22">
        <f t="shared" ref="CM6:CU6" si="10">IF(CM7="",NA(),CM7)</f>
        <v>66.680000000000007</v>
      </c>
      <c r="CN6" s="22">
        <f t="shared" si="10"/>
        <v>66.47</v>
      </c>
      <c r="CO6" s="22">
        <f t="shared" si="10"/>
        <v>65.64</v>
      </c>
      <c r="CP6" s="22">
        <f t="shared" si="10"/>
        <v>66.099999999999994</v>
      </c>
      <c r="CQ6" s="22">
        <f t="shared" si="10"/>
        <v>63.23</v>
      </c>
      <c r="CR6" s="22">
        <f t="shared" si="10"/>
        <v>62.59</v>
      </c>
      <c r="CS6" s="22">
        <f t="shared" si="10"/>
        <v>61.81</v>
      </c>
      <c r="CT6" s="22">
        <f t="shared" si="10"/>
        <v>62.35</v>
      </c>
      <c r="CU6" s="22">
        <f t="shared" si="10"/>
        <v>62.69</v>
      </c>
      <c r="CV6" s="21" t="str">
        <f>IF(CV7="","",IF(CV7="-","【-】","【"&amp;SUBSTITUTE(TEXT(CV7,"#,##0.00"),"-","△")&amp;"】"))</f>
        <v>【60.21】</v>
      </c>
      <c r="CW6" s="22">
        <f>IF(CW7="",NA(),CW7)</f>
        <v>92.86</v>
      </c>
      <c r="CX6" s="22">
        <f t="shared" ref="CX6:DF6" si="11">IF(CX7="",NA(),CX7)</f>
        <v>92.13</v>
      </c>
      <c r="CY6" s="22">
        <f t="shared" si="11"/>
        <v>90.49</v>
      </c>
      <c r="CZ6" s="22">
        <f t="shared" si="11"/>
        <v>89.67</v>
      </c>
      <c r="DA6" s="22">
        <f t="shared" si="11"/>
        <v>87.89</v>
      </c>
      <c r="DB6" s="22">
        <f t="shared" si="11"/>
        <v>89.35</v>
      </c>
      <c r="DC6" s="22">
        <f t="shared" si="11"/>
        <v>89.7</v>
      </c>
      <c r="DD6" s="22">
        <f t="shared" si="11"/>
        <v>89.24</v>
      </c>
      <c r="DE6" s="22">
        <f t="shared" si="11"/>
        <v>88.71</v>
      </c>
      <c r="DF6" s="22">
        <f t="shared" si="11"/>
        <v>88.32</v>
      </c>
      <c r="DG6" s="21" t="str">
        <f>IF(DG7="","",IF(DG7="-","【-】","【"&amp;SUBSTITUTE(TEXT(DG7,"#,##0.00"),"-","△")&amp;"】"))</f>
        <v>【89.21】</v>
      </c>
      <c r="DH6" s="22">
        <f>IF(DH7="",NA(),DH7)</f>
        <v>48.12</v>
      </c>
      <c r="DI6" s="22">
        <f t="shared" ref="DI6:DQ6" si="12">IF(DI7="",NA(),DI7)</f>
        <v>49.71</v>
      </c>
      <c r="DJ6" s="22">
        <f t="shared" si="12"/>
        <v>50.88</v>
      </c>
      <c r="DK6" s="22">
        <f t="shared" si="12"/>
        <v>50.37</v>
      </c>
      <c r="DL6" s="22">
        <f t="shared" si="12"/>
        <v>51.81</v>
      </c>
      <c r="DM6" s="22">
        <f t="shared" si="12"/>
        <v>49.62</v>
      </c>
      <c r="DN6" s="22">
        <f t="shared" si="12"/>
        <v>50.5</v>
      </c>
      <c r="DO6" s="22">
        <f t="shared" si="12"/>
        <v>51.28</v>
      </c>
      <c r="DP6" s="22">
        <f t="shared" si="12"/>
        <v>51.95</v>
      </c>
      <c r="DQ6" s="22">
        <f t="shared" si="12"/>
        <v>52.55</v>
      </c>
      <c r="DR6" s="21" t="str">
        <f>IF(DR7="","",IF(DR7="-","【-】","【"&amp;SUBSTITUTE(TEXT(DR7,"#,##0.00"),"-","△")&amp;"】"))</f>
        <v>【52.41】</v>
      </c>
      <c r="DS6" s="22">
        <f>IF(DS7="",NA(),DS7)</f>
        <v>22.29</v>
      </c>
      <c r="DT6" s="22">
        <f t="shared" ref="DT6:EB6" si="13">IF(DT7="",NA(),DT7)</f>
        <v>23.87</v>
      </c>
      <c r="DU6" s="22">
        <f t="shared" si="13"/>
        <v>24.35</v>
      </c>
      <c r="DV6" s="22">
        <f t="shared" si="13"/>
        <v>24.63</v>
      </c>
      <c r="DW6" s="22">
        <f t="shared" si="13"/>
        <v>24.8</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0.76</v>
      </c>
      <c r="EE6" s="22">
        <f t="shared" ref="EE6:EM6" si="14">IF(EE7="",NA(),EE7)</f>
        <v>0.28000000000000003</v>
      </c>
      <c r="EF6" s="22">
        <f t="shared" si="14"/>
        <v>0.57999999999999996</v>
      </c>
      <c r="EG6" s="22">
        <f t="shared" si="14"/>
        <v>0.36</v>
      </c>
      <c r="EH6" s="22">
        <f t="shared" si="14"/>
        <v>0.39</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402028</v>
      </c>
      <c r="D7" s="24">
        <v>46</v>
      </c>
      <c r="E7" s="24">
        <v>1</v>
      </c>
      <c r="F7" s="24">
        <v>0</v>
      </c>
      <c r="G7" s="24">
        <v>1</v>
      </c>
      <c r="H7" s="24" t="s">
        <v>93</v>
      </c>
      <c r="I7" s="24" t="s">
        <v>94</v>
      </c>
      <c r="J7" s="24" t="s">
        <v>95</v>
      </c>
      <c r="K7" s="24" t="s">
        <v>96</v>
      </c>
      <c r="L7" s="24" t="s">
        <v>97</v>
      </c>
      <c r="M7" s="24" t="s">
        <v>98</v>
      </c>
      <c r="N7" s="25" t="s">
        <v>99</v>
      </c>
      <c r="O7" s="25">
        <v>60.21</v>
      </c>
      <c r="P7" s="25">
        <v>98.13</v>
      </c>
      <c r="Q7" s="25">
        <v>3982</v>
      </c>
      <c r="R7" s="25">
        <v>104688</v>
      </c>
      <c r="S7" s="25">
        <v>81.45</v>
      </c>
      <c r="T7" s="25">
        <v>1285.3</v>
      </c>
      <c r="U7" s="25">
        <v>101820</v>
      </c>
      <c r="V7" s="25">
        <v>49.38</v>
      </c>
      <c r="W7" s="25">
        <v>2061.9699999999998</v>
      </c>
      <c r="X7" s="25">
        <v>118.04</v>
      </c>
      <c r="Y7" s="25">
        <v>114.65</v>
      </c>
      <c r="Z7" s="25">
        <v>114.02</v>
      </c>
      <c r="AA7" s="25">
        <v>111.96</v>
      </c>
      <c r="AB7" s="25">
        <v>108.47</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265.93</v>
      </c>
      <c r="AU7" s="25">
        <v>287.39999999999998</v>
      </c>
      <c r="AV7" s="25">
        <v>276.85000000000002</v>
      </c>
      <c r="AW7" s="25">
        <v>329.67</v>
      </c>
      <c r="AX7" s="25">
        <v>352.71</v>
      </c>
      <c r="AY7" s="25">
        <v>360.96</v>
      </c>
      <c r="AZ7" s="25">
        <v>351.29</v>
      </c>
      <c r="BA7" s="25">
        <v>364.24</v>
      </c>
      <c r="BB7" s="25">
        <v>369.82</v>
      </c>
      <c r="BC7" s="25">
        <v>355.75</v>
      </c>
      <c r="BD7" s="25">
        <v>239.69</v>
      </c>
      <c r="BE7" s="25">
        <v>342.07</v>
      </c>
      <c r="BF7" s="25">
        <v>340.43</v>
      </c>
      <c r="BG7" s="25">
        <v>375.47</v>
      </c>
      <c r="BH7" s="25">
        <v>356.2</v>
      </c>
      <c r="BI7" s="25">
        <v>343.41</v>
      </c>
      <c r="BJ7" s="25">
        <v>239.18</v>
      </c>
      <c r="BK7" s="25">
        <v>236.29</v>
      </c>
      <c r="BL7" s="25">
        <v>238.77</v>
      </c>
      <c r="BM7" s="25">
        <v>218.57</v>
      </c>
      <c r="BN7" s="25">
        <v>222.45</v>
      </c>
      <c r="BO7" s="25">
        <v>264.86</v>
      </c>
      <c r="BP7" s="25">
        <v>109.09</v>
      </c>
      <c r="BQ7" s="25">
        <v>108.35</v>
      </c>
      <c r="BR7" s="25">
        <v>102.51</v>
      </c>
      <c r="BS7" s="25">
        <v>104.68</v>
      </c>
      <c r="BT7" s="25">
        <v>100.28</v>
      </c>
      <c r="BU7" s="25">
        <v>101.89</v>
      </c>
      <c r="BV7" s="25">
        <v>104.33</v>
      </c>
      <c r="BW7" s="25">
        <v>98.85</v>
      </c>
      <c r="BX7" s="25">
        <v>101.78</v>
      </c>
      <c r="BY7" s="25">
        <v>100.33</v>
      </c>
      <c r="BZ7" s="25">
        <v>97.59</v>
      </c>
      <c r="CA7" s="25">
        <v>202.7</v>
      </c>
      <c r="CB7" s="25">
        <v>206.58</v>
      </c>
      <c r="CC7" s="25">
        <v>208.7</v>
      </c>
      <c r="CD7" s="25">
        <v>214.02</v>
      </c>
      <c r="CE7" s="25">
        <v>223.94</v>
      </c>
      <c r="CF7" s="25">
        <v>156.32</v>
      </c>
      <c r="CG7" s="25">
        <v>157.4</v>
      </c>
      <c r="CH7" s="25">
        <v>162.61000000000001</v>
      </c>
      <c r="CI7" s="25">
        <v>163.94</v>
      </c>
      <c r="CJ7" s="25">
        <v>169.31</v>
      </c>
      <c r="CK7" s="25">
        <v>181.66</v>
      </c>
      <c r="CL7" s="25">
        <v>67.38</v>
      </c>
      <c r="CM7" s="25">
        <v>66.680000000000007</v>
      </c>
      <c r="CN7" s="25">
        <v>66.47</v>
      </c>
      <c r="CO7" s="25">
        <v>65.64</v>
      </c>
      <c r="CP7" s="25">
        <v>66.099999999999994</v>
      </c>
      <c r="CQ7" s="25">
        <v>63.23</v>
      </c>
      <c r="CR7" s="25">
        <v>62.59</v>
      </c>
      <c r="CS7" s="25">
        <v>61.81</v>
      </c>
      <c r="CT7" s="25">
        <v>62.35</v>
      </c>
      <c r="CU7" s="25">
        <v>62.69</v>
      </c>
      <c r="CV7" s="25">
        <v>60.21</v>
      </c>
      <c r="CW7" s="25">
        <v>92.86</v>
      </c>
      <c r="CX7" s="25">
        <v>92.13</v>
      </c>
      <c r="CY7" s="25">
        <v>90.49</v>
      </c>
      <c r="CZ7" s="25">
        <v>89.67</v>
      </c>
      <c r="DA7" s="25">
        <v>87.89</v>
      </c>
      <c r="DB7" s="25">
        <v>89.35</v>
      </c>
      <c r="DC7" s="25">
        <v>89.7</v>
      </c>
      <c r="DD7" s="25">
        <v>89.24</v>
      </c>
      <c r="DE7" s="25">
        <v>88.71</v>
      </c>
      <c r="DF7" s="25">
        <v>88.32</v>
      </c>
      <c r="DG7" s="25">
        <v>89.21</v>
      </c>
      <c r="DH7" s="25">
        <v>48.12</v>
      </c>
      <c r="DI7" s="25">
        <v>49.71</v>
      </c>
      <c r="DJ7" s="25">
        <v>50.88</v>
      </c>
      <c r="DK7" s="25">
        <v>50.37</v>
      </c>
      <c r="DL7" s="25">
        <v>51.81</v>
      </c>
      <c r="DM7" s="25">
        <v>49.62</v>
      </c>
      <c r="DN7" s="25">
        <v>50.5</v>
      </c>
      <c r="DO7" s="25">
        <v>51.28</v>
      </c>
      <c r="DP7" s="25">
        <v>51.95</v>
      </c>
      <c r="DQ7" s="25">
        <v>52.55</v>
      </c>
      <c r="DR7" s="25">
        <v>52.41</v>
      </c>
      <c r="DS7" s="25">
        <v>22.29</v>
      </c>
      <c r="DT7" s="25">
        <v>23.87</v>
      </c>
      <c r="DU7" s="25">
        <v>24.35</v>
      </c>
      <c r="DV7" s="25">
        <v>24.63</v>
      </c>
      <c r="DW7" s="25">
        <v>24.8</v>
      </c>
      <c r="DX7" s="25">
        <v>19.510000000000002</v>
      </c>
      <c r="DY7" s="25">
        <v>21.19</v>
      </c>
      <c r="DZ7" s="25">
        <v>22.64</v>
      </c>
      <c r="EA7" s="25">
        <v>24.49</v>
      </c>
      <c r="EB7" s="25">
        <v>25.85</v>
      </c>
      <c r="EC7" s="25">
        <v>26.78</v>
      </c>
      <c r="ED7" s="25">
        <v>0.76</v>
      </c>
      <c r="EE7" s="25">
        <v>0.28000000000000003</v>
      </c>
      <c r="EF7" s="25">
        <v>0.57999999999999996</v>
      </c>
      <c r="EG7" s="25">
        <v>0.36</v>
      </c>
      <c r="EH7" s="25">
        <v>0.39</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2026-01-26T06:34:45Z</cp:lastPrinted>
  <dcterms:created xsi:type="dcterms:W3CDTF">2025-12-12T09:23:02Z</dcterms:created>
  <dcterms:modified xsi:type="dcterms:W3CDTF">2026-03-10T01:23:12Z</dcterms:modified>
  <cp:category/>
</cp:coreProperties>
</file>