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J2EIVAWd3LvmX3PJKC2JfQC3OVvkFIuWzEUup2v+yY4DxxyDvM6MYiAsvNtRz+KJA4tDCjmQF70JY1QSAnS+MA==" workbookSaltValue="eYGna/cgcQFFK933n0DqAQ==" workbookSpinCount="100000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<sst xmlns="http://schemas.openxmlformats.org/spreadsheetml/2006/main" xmlns:r="http://schemas.openxmlformats.org/officeDocument/2006/relationships" count="114" uniqueCount="114">
  <si>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⑤経費回収率(％)</t>
  </si>
  <si>
    <t>類似団体区分</t>
    <rPh sb="4" eb="6">
      <t>クブン</t>
    </rPh>
    <phoneticPr fontId="1"/>
  </si>
  <si>
    <t>年度</t>
    <rPh sb="0" eb="2">
      <t>ネンド</t>
    </rPh>
    <phoneticPr fontId="1"/>
  </si>
  <si>
    <t>経営比較分析表（令和5年度決算）</t>
    <rPh sb="8" eb="10">
      <t>レイワ</t>
    </rPh>
    <rPh sb="11" eb="13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</si>
  <si>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</si>
  <si>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</si>
  <si>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</si>
  <si>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</si>
  <si>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</si>
  <si>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</si>
  <si>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</si>
  <si>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</si>
  <si>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</si>
  <si>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</si>
  <si>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</si>
  <si>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</si>
  <si>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</si>
  <si>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</si>
  <si>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</si>
  <si>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</si>
  <si>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</si>
  <si>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</si>
  <si>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</si>
  <si>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</si>
  <si>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</si>
  <si>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</si>
  <si>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</si>
  <si>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</si>
  <si>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</si>
  <si>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</si>
  <si>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</si>
  <si>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</si>
  <si>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－</t>
  </si>
  <si>
    <t>2①</t>
  </si>
  <si>
    <t>類似団体平均値（平均値）</t>
  </si>
  <si>
    <t>【】</t>
  </si>
  <si>
    <t>②管渠老朽化率(％)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</si>
  <si>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</si>
  <si>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</si>
  <si>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</si>
  <si>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</si>
  <si>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</si>
  <si>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</si>
  <si>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</si>
  <si>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</si>
  <si>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</si>
  <si>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</si>
  <si>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</si>
  <si>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</si>
  <si>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</si>
  <si>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</si>
  <si>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</si>
  <si>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</si>
  <si>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</si>
  <si>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福岡県　大牟田市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</si>
  <si>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</si>
  <si>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</si>
  <si>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</si>
  <si>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</si>
  <si>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</si>
  <si>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</si>
  <si>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</si>
  <si>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</si>
  <si>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</si>
  <si>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</si>
  <si>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</si>
  <si>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</si>
  <si>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</si>
  <si>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</si>
  <si>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</si>
  <si>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</si>
  <si>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</si>
  <si>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</si>
  <si>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</si>
  <si>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</si>
  <si>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</si>
  <si>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</si>
  <si>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</si>
  <si>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</si>
  <si>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</si>
  <si>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　汚水の面的整備、水洗化の普及促進に取り組んでいることから、伸びは鈍化しながらも使用料収入は増加傾向が続いており、経営指標は概ね健全な状態であることを示しています。
　下水道事業を取り巻く環境は厳しくなる一方ですが、将来にわたる安定した事業運営のため、経営戦略に掲げる取組みを推進します。</t>
    <rPh sb="30" eb="31">
      <t>ノ</t>
    </rPh>
    <rPh sb="33" eb="35">
      <t>ドンカ</t>
    </rPh>
    <rPh sb="59" eb="61">
      <t>シヒョウ</t>
    </rPh>
    <rPh sb="67" eb="69">
      <t>ジョウタイ</t>
    </rPh>
    <rPh sb="75" eb="76">
      <t>シメ</t>
    </rPh>
    <rPh sb="84" eb="87">
      <t>ゲスイドウ</t>
    </rPh>
    <rPh sb="87" eb="89">
      <t>ジギョウ</t>
    </rPh>
    <rPh sb="90" eb="91">
      <t>ト</t>
    </rPh>
    <rPh sb="92" eb="93">
      <t>マ</t>
    </rPh>
    <rPh sb="94" eb="96">
      <t>カンキョウ</t>
    </rPh>
    <rPh sb="97" eb="98">
      <t>キビ</t>
    </rPh>
    <rPh sb="102" eb="104">
      <t>イッポウ</t>
    </rPh>
    <rPh sb="108" eb="110">
      <t>ショウライ</t>
    </rPh>
    <rPh sb="114" eb="116">
      <t>アンテイ</t>
    </rPh>
    <rPh sb="118" eb="120">
      <t>ジギョウ</t>
    </rPh>
    <rPh sb="120" eb="122">
      <t>ウンエイ</t>
    </rPh>
    <rPh sb="131" eb="132">
      <t>カカ</t>
    </rPh>
    <rPh sb="134" eb="136">
      <t>トリク</t>
    </rPh>
    <rPh sb="138" eb="140">
      <t>スイシン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</si>
  <si>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</si>
  <si>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</si>
  <si>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</si>
  <si>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</si>
  <si>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</si>
  <si>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</si>
  <si>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</si>
  <si>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</si>
  <si>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</si>
  <si>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</si>
  <si>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</si>
  <si>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</si>
  <si>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</si>
  <si>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</si>
  <si>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</si>
  <si>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</si>
  <si>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法適用</t>
  </si>
  <si>
    <t>下水道事業</t>
  </si>
  <si>
    <t>公共下水道</t>
  </si>
  <si>
    <t>Bd1</t>
  </si>
  <si>
    <t>自治体職員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</si>
  <si>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</si>
  <si>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</si>
  <si>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</si>
  <si>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</si>
  <si>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</si>
  <si>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</si>
  <si>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</si>
  <si>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</si>
  <si>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</si>
  <si>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</si>
  <si>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①②計画的・効率的な管渠の更新に取り組んでいるものの、昭和32年から下水道整備に取り組んできていることもあり、法定耐用年数を超えた管渠が多い状況にあることから、類似団体平均と比較すると高い数値となっています。
③令和5年度は、破損管路の緊急修繕工事や施設設備の更新工事等のため、事業量を調整する必要があったことから、管渠の改築更新に遅れが生じています。</t>
    <rPh sb="70" eb="72">
      <t>ジョウキョウ</t>
    </rPh>
    <rPh sb="113" eb="115">
      <t>ハソン</t>
    </rPh>
    <rPh sb="115" eb="117">
      <t>カンロ</t>
    </rPh>
    <rPh sb="118" eb="120">
      <t>キンキュウ</t>
    </rPh>
    <rPh sb="120" eb="122">
      <t>シュウゼン</t>
    </rPh>
    <rPh sb="122" eb="124">
      <t>コウジ</t>
    </rPh>
    <rPh sb="125" eb="127">
      <t>シセツ</t>
    </rPh>
    <rPh sb="127" eb="129">
      <t>セツビ</t>
    </rPh>
    <rPh sb="130" eb="132">
      <t>コウシン</t>
    </rPh>
    <rPh sb="132" eb="134">
      <t>コウジ</t>
    </rPh>
    <rPh sb="134" eb="135">
      <t>トウ</t>
    </rPh>
    <rPh sb="139" eb="142">
      <t>ジギョウリョウ</t>
    </rPh>
    <rPh sb="143" eb="145">
      <t>チョウセイ</t>
    </rPh>
    <rPh sb="147" eb="149">
      <t>ヒツヨウ</t>
    </rPh>
    <rPh sb="158" eb="160">
      <t>カンキョ</t>
    </rPh>
    <rPh sb="161" eb="163">
      <t>カイチク</t>
    </rPh>
    <rPh sb="163" eb="165">
      <t>コウシン</t>
    </rPh>
    <rPh sb="166" eb="167">
      <t>オク</t>
    </rPh>
    <rPh sb="169" eb="170">
      <t>ショウ</t>
    </rPh>
    <phoneticPr fontId="1"/>
  </si>
  <si>
    <t xml:space="preserve">①汚水の面的整備、水洗化の普及促進に取り組んでいることから、下水道使用料の増加傾向が続いています。全国平均、類似団体平均を上回り、100％を超える状態を維持していますが、収益の伸びは鈍化してきています。令和5年度は費用の増加もあり大きく下降しました。
②累積欠損金は発生していないことから、経営状況は健全な状態といえます。
③上昇傾向で推移しており、支払能力に問題がないことを示しています。
④汚水の面的整備、水洗化の普及促進に取り組んでいる最中であり、その財源として企業債の借入も多くなることから、全国平均、類似団体平均と比べても高い数値で推移しています。
⑤回収すべき経費を使用料で賄えていることを示す100％を維持しています。
⑥汚水の面的整備、水洗化の普及促進に取り組んでいることから、これに伴う資本費（企業債利子、減価償却費）が高くなる傾向にあります。
⑦汚水の面的整備、水洗化の普及促進による処理水量の増加に伴い、全国平均、類似団体平均を上回っていますが、処理能力に余力がある状態であり、⑧水洗化率でみると全国平均、類似団体平均を下回っていることから、更なる水洗化の普及促進に取り組む必要があります。
</t>
    <rPh sb="1" eb="3">
      <t>オスイ</t>
    </rPh>
    <rPh sb="4" eb="6">
      <t>メンテキ</t>
    </rPh>
    <rPh sb="6" eb="8">
      <t>セイビ</t>
    </rPh>
    <rPh sb="9" eb="12">
      <t>スイセンカ</t>
    </rPh>
    <rPh sb="13" eb="15">
      <t>フキュウ</t>
    </rPh>
    <rPh sb="15" eb="17">
      <t>ソクシン</t>
    </rPh>
    <rPh sb="18" eb="19">
      <t>ト</t>
    </rPh>
    <rPh sb="20" eb="21">
      <t>ク</t>
    </rPh>
    <rPh sb="30" eb="31">
      <t>ゲ</t>
    </rPh>
    <rPh sb="39" eb="41">
      <t>ケイコウ</t>
    </rPh>
    <rPh sb="42" eb="43">
      <t>ツヅ</t>
    </rPh>
    <rPh sb="70" eb="71">
      <t>コ</t>
    </rPh>
    <rPh sb="73" eb="75">
      <t>ジョウタイ</t>
    </rPh>
    <rPh sb="76" eb="78">
      <t>イジ</t>
    </rPh>
    <rPh sb="85" eb="87">
      <t>シュウエキ</t>
    </rPh>
    <rPh sb="88" eb="89">
      <t>ノ</t>
    </rPh>
    <rPh sb="91" eb="93">
      <t>ドンカ</t>
    </rPh>
    <rPh sb="101" eb="103">
      <t>レイワ</t>
    </rPh>
    <rPh sb="104" eb="106">
      <t>ネンド</t>
    </rPh>
    <rPh sb="107" eb="109">
      <t>ヒヨウ</t>
    </rPh>
    <rPh sb="110" eb="112">
      <t>ゾウカ</t>
    </rPh>
    <rPh sb="115" eb="116">
      <t>オオ</t>
    </rPh>
    <rPh sb="118" eb="120">
      <t>カコウ</t>
    </rPh>
    <rPh sb="188" eb="189">
      <t>シメ</t>
    </rPh>
    <rPh sb="229" eb="231">
      <t>ザイゲン</t>
    </rPh>
    <rPh sb="234" eb="237">
      <t>キギョウサイ</t>
    </rPh>
    <rPh sb="238" eb="240">
      <t>カリイレ</t>
    </rPh>
    <rPh sb="241" eb="242">
      <t>オオ</t>
    </rPh>
    <rPh sb="482" eb="483">
      <t>サラ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</si>
</sst>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0.31</c:v>
                </c:pt>
                <c:pt idx="2">
                  <c:v>0.36</c:v>
                </c:pt>
                <c:pt idx="3">
                  <c:v>0.15</c:v>
                </c:pt>
                <c:pt idx="4">
                  <c:v>7.0000000000000007e-002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9.e-002</c:v>
                </c:pt>
                <c:pt idx="1">
                  <c:v>9.e-002</c:v>
                </c:pt>
                <c:pt idx="2">
                  <c:v>0.17</c:v>
                </c:pt>
                <c:pt idx="3">
                  <c:v>0.13</c:v>
                </c:pt>
                <c:pt idx="4">
                  <c:v>6.e-002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66.77</c:v>
                </c:pt>
                <c:pt idx="1">
                  <c:v>70.83</c:v>
                </c:pt>
                <c:pt idx="2">
                  <c:v>69.7</c:v>
                </c:pt>
                <c:pt idx="3">
                  <c:v>73.739999999999995</c:v>
                </c:pt>
                <c:pt idx="4">
                  <c:v>69.94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68.31</c:v>
                </c:pt>
                <c:pt idx="1">
                  <c:v>65.28</c:v>
                </c:pt>
                <c:pt idx="2">
                  <c:v>64.92</c:v>
                </c:pt>
                <c:pt idx="3">
                  <c:v>64.14</c:v>
                </c:pt>
                <c:pt idx="4">
                  <c:v>63.71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71.31</c:v>
                </c:pt>
                <c:pt idx="1">
                  <c:v>71.52</c:v>
                </c:pt>
                <c:pt idx="2">
                  <c:v>71.540000000000006</c:v>
                </c:pt>
                <c:pt idx="3">
                  <c:v>72.099999999999994</c:v>
                </c:pt>
                <c:pt idx="4">
                  <c:v>73.67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92.62</c:v>
                </c:pt>
                <c:pt idx="1">
                  <c:v>92.72</c:v>
                </c:pt>
                <c:pt idx="2">
                  <c:v>92.88</c:v>
                </c:pt>
                <c:pt idx="3">
                  <c:v>92.9</c:v>
                </c:pt>
                <c:pt idx="4">
                  <c:v>92.89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115.33</c:v>
                </c:pt>
                <c:pt idx="1">
                  <c:v>117.19</c:v>
                </c:pt>
                <c:pt idx="2">
                  <c:v>118.17</c:v>
                </c:pt>
                <c:pt idx="3">
                  <c:v>119.32</c:v>
                </c:pt>
                <c:pt idx="4">
                  <c:v>115.75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106.99</c:v>
                </c:pt>
                <c:pt idx="1">
                  <c:v>107.85</c:v>
                </c:pt>
                <c:pt idx="2">
                  <c:v>108.04</c:v>
                </c:pt>
                <c:pt idx="3">
                  <c:v>107.49</c:v>
                </c:pt>
                <c:pt idx="4">
                  <c:v>107.64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36.99</c:v>
                </c:pt>
                <c:pt idx="1">
                  <c:v>62.4</c:v>
                </c:pt>
                <c:pt idx="2">
                  <c:v>37.200000000000003</c:v>
                </c:pt>
                <c:pt idx="3">
                  <c:v>38.11</c:v>
                </c:pt>
                <c:pt idx="4">
                  <c:v>39.46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26.36</c:v>
                </c:pt>
                <c:pt idx="1">
                  <c:v>23.79</c:v>
                </c:pt>
                <c:pt idx="2">
                  <c:v>25.66</c:v>
                </c:pt>
                <c:pt idx="3">
                  <c:v>27.46</c:v>
                </c:pt>
                <c:pt idx="4">
                  <c:v>29.93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4.2300000000000004</c:v>
                </c:pt>
                <c:pt idx="1">
                  <c:v>4.08</c:v>
                </c:pt>
                <c:pt idx="2">
                  <c:v>3.98</c:v>
                </c:pt>
                <c:pt idx="3">
                  <c:v>4.55</c:v>
                </c:pt>
                <c:pt idx="4">
                  <c:v>4.51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1.43</c:v>
                </c:pt>
                <c:pt idx="1">
                  <c:v>1.22</c:v>
                </c:pt>
                <c:pt idx="2">
                  <c:v>1.61</c:v>
                </c:pt>
                <c:pt idx="3">
                  <c:v>2.08</c:v>
                </c:pt>
                <c:pt idx="4">
                  <c:v>2.74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7.42</c:v>
                </c:pt>
                <c:pt idx="1">
                  <c:v>4.72</c:v>
                </c:pt>
                <c:pt idx="2">
                  <c:v>4.49</c:v>
                </c:pt>
                <c:pt idx="3">
                  <c:v>5.41</c:v>
                </c:pt>
                <c:pt idx="4">
                  <c:v>5.61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74.930000000000007</c:v>
                </c:pt>
                <c:pt idx="1">
                  <c:v>85.54</c:v>
                </c:pt>
                <c:pt idx="2">
                  <c:v>91.87</c:v>
                </c:pt>
                <c:pt idx="3">
                  <c:v>98.43</c:v>
                </c:pt>
                <c:pt idx="4">
                  <c:v>102.18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68.180000000000007</c:v>
                </c:pt>
                <c:pt idx="1">
                  <c:v>67.930000000000007</c:v>
                </c:pt>
                <c:pt idx="2">
                  <c:v>68.53</c:v>
                </c:pt>
                <c:pt idx="3">
                  <c:v>69.180000000000007</c:v>
                </c:pt>
                <c:pt idx="4">
                  <c:v>76.319999999999993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1042.3</c:v>
                </c:pt>
                <c:pt idx="1">
                  <c:v>1000.59</c:v>
                </c:pt>
                <c:pt idx="2">
                  <c:v>1128.73</c:v>
                </c:pt>
                <c:pt idx="3">
                  <c:v>1055.93</c:v>
                </c:pt>
                <c:pt idx="4">
                  <c:v>966.99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847.44</c:v>
                </c:pt>
                <c:pt idx="1">
                  <c:v>857.88</c:v>
                </c:pt>
                <c:pt idx="2">
                  <c:v>825.1</c:v>
                </c:pt>
                <c:pt idx="3">
                  <c:v>789.87</c:v>
                </c:pt>
                <c:pt idx="4">
                  <c:v>749.43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94.69</c:v>
                </c:pt>
                <c:pt idx="1">
                  <c:v>94.97</c:v>
                </c:pt>
                <c:pt idx="2">
                  <c:v>97.07</c:v>
                </c:pt>
                <c:pt idx="3">
                  <c:v>98.06</c:v>
                </c:pt>
                <c:pt idx="4">
                  <c:v>98.46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225.8</c:v>
                </c:pt>
                <c:pt idx="1">
                  <c:v>221.8</c:v>
                </c:pt>
                <c:pt idx="2">
                  <c:v>224.74</c:v>
                </c:pt>
                <c:pt idx="3">
                  <c:v>225.19</c:v>
                </c:pt>
                <c:pt idx="4">
                  <c:v>225.84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159.78</c:v>
                </c:pt>
                <c:pt idx="1">
                  <c:v>159.49</c:v>
                </c:pt>
                <c:pt idx="2">
                  <c:v>157.81</c:v>
                </c:pt>
                <c:pt idx="3">
                  <c:v>157.37</c:v>
                </c:pt>
                <c:pt idx="4">
                  <c:v>157.44999999999999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【105.91】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【78.43】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【630.82】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【95.91】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【58.94】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【138.75】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【97.81】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【41.09】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A19" workbookViewId="0">
      <selection activeCell="CQ19" sqref="CQ19:CR19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福岡県　大牟田市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10</v>
      </c>
      <c r="C7" s="5"/>
      <c r="D7" s="5"/>
      <c r="E7" s="5"/>
      <c r="F7" s="5"/>
      <c r="G7" s="5"/>
      <c r="H7" s="5"/>
      <c r="I7" s="5" t="s">
        <v>16</v>
      </c>
      <c r="J7" s="5"/>
      <c r="K7" s="5"/>
      <c r="L7" s="5"/>
      <c r="M7" s="5"/>
      <c r="N7" s="5"/>
      <c r="O7" s="5"/>
      <c r="P7" s="5" t="s">
        <v>9</v>
      </c>
      <c r="Q7" s="5"/>
      <c r="R7" s="5"/>
      <c r="S7" s="5"/>
      <c r="T7" s="5"/>
      <c r="U7" s="5"/>
      <c r="V7" s="5"/>
      <c r="W7" s="5" t="s">
        <v>1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14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公共下水道</v>
      </c>
      <c r="Q8" s="6"/>
      <c r="R8" s="6"/>
      <c r="S8" s="6"/>
      <c r="T8" s="6"/>
      <c r="U8" s="6"/>
      <c r="V8" s="6"/>
      <c r="W8" s="6" t="str">
        <f>データ!L6</f>
        <v>Bd1</v>
      </c>
      <c r="X8" s="6"/>
      <c r="Y8" s="6"/>
      <c r="Z8" s="6"/>
      <c r="AA8" s="6"/>
      <c r="AB8" s="6"/>
      <c r="AC8" s="6"/>
      <c r="AD8" s="20" t="str">
        <f>データ!$M$6</f>
        <v>自治体職員</v>
      </c>
      <c r="AE8" s="20"/>
      <c r="AF8" s="20"/>
      <c r="AG8" s="20"/>
      <c r="AH8" s="20"/>
      <c r="AI8" s="20"/>
      <c r="AJ8" s="20"/>
      <c r="AK8" s="3"/>
      <c r="AL8" s="21">
        <f>データ!S6</f>
        <v>106597</v>
      </c>
      <c r="AM8" s="21"/>
      <c r="AN8" s="21"/>
      <c r="AO8" s="21"/>
      <c r="AP8" s="21"/>
      <c r="AQ8" s="21"/>
      <c r="AR8" s="21"/>
      <c r="AS8" s="21"/>
      <c r="AT8" s="7">
        <f>データ!T6</f>
        <v>81.45</v>
      </c>
      <c r="AU8" s="7"/>
      <c r="AV8" s="7"/>
      <c r="AW8" s="7"/>
      <c r="AX8" s="7"/>
      <c r="AY8" s="7"/>
      <c r="AZ8" s="7"/>
      <c r="BA8" s="7"/>
      <c r="BB8" s="7">
        <f>データ!U6</f>
        <v>1308.74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15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32</v>
      </c>
      <c r="BM9" s="38"/>
      <c r="BN9" s="45" t="s">
        <v>34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58.85</v>
      </c>
      <c r="J10" s="7"/>
      <c r="K10" s="7"/>
      <c r="L10" s="7"/>
      <c r="M10" s="7"/>
      <c r="N10" s="7"/>
      <c r="O10" s="7"/>
      <c r="P10" s="7">
        <f>データ!P6</f>
        <v>73.59</v>
      </c>
      <c r="Q10" s="7"/>
      <c r="R10" s="7"/>
      <c r="S10" s="7"/>
      <c r="T10" s="7"/>
      <c r="U10" s="7"/>
      <c r="V10" s="7"/>
      <c r="W10" s="7">
        <f>データ!Q6</f>
        <v>85.98</v>
      </c>
      <c r="X10" s="7"/>
      <c r="Y10" s="7"/>
      <c r="Z10" s="7"/>
      <c r="AA10" s="7"/>
      <c r="AB10" s="7"/>
      <c r="AC10" s="7"/>
      <c r="AD10" s="21">
        <f>データ!R6</f>
        <v>4114</v>
      </c>
      <c r="AE10" s="21"/>
      <c r="AF10" s="21"/>
      <c r="AG10" s="21"/>
      <c r="AH10" s="21"/>
      <c r="AI10" s="21"/>
      <c r="AJ10" s="21"/>
      <c r="AK10" s="2"/>
      <c r="AL10" s="21">
        <f>データ!V6</f>
        <v>77823</v>
      </c>
      <c r="AM10" s="21"/>
      <c r="AN10" s="21"/>
      <c r="AO10" s="21"/>
      <c r="AP10" s="21"/>
      <c r="AQ10" s="21"/>
      <c r="AR10" s="21"/>
      <c r="AS10" s="21"/>
      <c r="AT10" s="7">
        <f>データ!W6</f>
        <v>19.62</v>
      </c>
      <c r="AU10" s="7"/>
      <c r="AV10" s="7"/>
      <c r="AW10" s="7"/>
      <c r="AX10" s="7"/>
      <c r="AY10" s="7"/>
      <c r="AZ10" s="7"/>
      <c r="BA10" s="7"/>
      <c r="BB10" s="7">
        <f>データ!X6</f>
        <v>3966.51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35</v>
      </c>
      <c r="BM10" s="39"/>
      <c r="BN10" s="46" t="s">
        <v>37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39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41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12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80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42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43</v>
      </c>
      <c r="C84" s="12"/>
      <c r="D84" s="12"/>
      <c r="E84" s="12" t="s">
        <v>45</v>
      </c>
      <c r="F84" s="12" t="s">
        <v>46</v>
      </c>
      <c r="G84" s="12" t="s">
        <v>47</v>
      </c>
      <c r="H84" s="12" t="s">
        <v>40</v>
      </c>
      <c r="I84" s="12" t="s">
        <v>11</v>
      </c>
      <c r="J84" s="12" t="s">
        <v>48</v>
      </c>
      <c r="K84" s="12" t="s">
        <v>49</v>
      </c>
      <c r="L84" s="12" t="s">
        <v>4</v>
      </c>
      <c r="M84" s="12" t="s">
        <v>33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UNUkOO4cQaG4zwhqzBB0gqcN6ve7BTuNmI77C6mn1L0ahuO67mrMjYvUQveddbC7/ztkUONGEl3aZm8SQe+GZQ==" saltValue="HDMwL7Zv25ZYIf++nl5WCQ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74">
        <v>1</v>
      </c>
      <c r="Z1" s="74">
        <v>1</v>
      </c>
      <c r="AA1" s="74">
        <v>1</v>
      </c>
      <c r="AB1" s="74">
        <v>1</v>
      </c>
      <c r="AC1" s="74">
        <v>1</v>
      </c>
      <c r="AD1" s="74">
        <v>1</v>
      </c>
      <c r="AE1" s="74">
        <v>1</v>
      </c>
      <c r="AF1" s="74">
        <v>1</v>
      </c>
      <c r="AG1" s="74">
        <v>1</v>
      </c>
      <c r="AH1" s="74">
        <v>1</v>
      </c>
      <c r="AI1" s="74"/>
      <c r="AJ1" s="74">
        <v>1</v>
      </c>
      <c r="AK1" s="74">
        <v>1</v>
      </c>
      <c r="AL1" s="74">
        <v>1</v>
      </c>
      <c r="AM1" s="74">
        <v>1</v>
      </c>
      <c r="AN1" s="74">
        <v>1</v>
      </c>
      <c r="AO1" s="74">
        <v>1</v>
      </c>
      <c r="AP1" s="74">
        <v>1</v>
      </c>
      <c r="AQ1" s="74">
        <v>1</v>
      </c>
      <c r="AR1" s="74">
        <v>1</v>
      </c>
      <c r="AS1" s="74">
        <v>1</v>
      </c>
      <c r="AT1" s="74"/>
      <c r="AU1" s="74">
        <v>1</v>
      </c>
      <c r="AV1" s="74">
        <v>1</v>
      </c>
      <c r="AW1" s="74">
        <v>1</v>
      </c>
      <c r="AX1" s="74">
        <v>1</v>
      </c>
      <c r="AY1" s="74">
        <v>1</v>
      </c>
      <c r="AZ1" s="74">
        <v>1</v>
      </c>
      <c r="BA1" s="74">
        <v>1</v>
      </c>
      <c r="BB1" s="74">
        <v>1</v>
      </c>
      <c r="BC1" s="74">
        <v>1</v>
      </c>
      <c r="BD1" s="74">
        <v>1</v>
      </c>
      <c r="BE1" s="74"/>
      <c r="BF1" s="74">
        <v>1</v>
      </c>
      <c r="BG1" s="74">
        <v>1</v>
      </c>
      <c r="BH1" s="74">
        <v>1</v>
      </c>
      <c r="BI1" s="74">
        <v>1</v>
      </c>
      <c r="BJ1" s="74">
        <v>1</v>
      </c>
      <c r="BK1" s="74">
        <v>1</v>
      </c>
      <c r="BL1" s="74">
        <v>1</v>
      </c>
      <c r="BM1" s="74">
        <v>1</v>
      </c>
      <c r="BN1" s="74">
        <v>1</v>
      </c>
      <c r="BO1" s="74">
        <v>1</v>
      </c>
      <c r="BP1" s="74"/>
      <c r="BQ1" s="74">
        <v>1</v>
      </c>
      <c r="BR1" s="74">
        <v>1</v>
      </c>
      <c r="BS1" s="74">
        <v>1</v>
      </c>
      <c r="BT1" s="74">
        <v>1</v>
      </c>
      <c r="BU1" s="74">
        <v>1</v>
      </c>
      <c r="BV1" s="74">
        <v>1</v>
      </c>
      <c r="BW1" s="74">
        <v>1</v>
      </c>
      <c r="BX1" s="74">
        <v>1</v>
      </c>
      <c r="BY1" s="74">
        <v>1</v>
      </c>
      <c r="BZ1" s="74">
        <v>1</v>
      </c>
      <c r="CA1" s="74"/>
      <c r="CB1" s="74">
        <v>1</v>
      </c>
      <c r="CC1" s="74">
        <v>1</v>
      </c>
      <c r="CD1" s="74">
        <v>1</v>
      </c>
      <c r="CE1" s="74">
        <v>1</v>
      </c>
      <c r="CF1" s="74">
        <v>1</v>
      </c>
      <c r="CG1" s="74">
        <v>1</v>
      </c>
      <c r="CH1" s="74">
        <v>1</v>
      </c>
      <c r="CI1" s="74">
        <v>1</v>
      </c>
      <c r="CJ1" s="74">
        <v>1</v>
      </c>
      <c r="CK1" s="74">
        <v>1</v>
      </c>
      <c r="CL1" s="74"/>
      <c r="CM1" s="74">
        <v>1</v>
      </c>
      <c r="CN1" s="74">
        <v>1</v>
      </c>
      <c r="CO1" s="74">
        <v>1</v>
      </c>
      <c r="CP1" s="74">
        <v>1</v>
      </c>
      <c r="CQ1" s="74">
        <v>1</v>
      </c>
      <c r="CR1" s="74">
        <v>1</v>
      </c>
      <c r="CS1" s="74">
        <v>1</v>
      </c>
      <c r="CT1" s="74">
        <v>1</v>
      </c>
      <c r="CU1" s="74">
        <v>1</v>
      </c>
      <c r="CV1" s="74">
        <v>1</v>
      </c>
      <c r="CW1" s="74"/>
      <c r="CX1" s="74">
        <v>1</v>
      </c>
      <c r="CY1" s="74">
        <v>1</v>
      </c>
      <c r="CZ1" s="74">
        <v>1</v>
      </c>
      <c r="DA1" s="74">
        <v>1</v>
      </c>
      <c r="DB1" s="74">
        <v>1</v>
      </c>
      <c r="DC1" s="74">
        <v>1</v>
      </c>
      <c r="DD1" s="74">
        <v>1</v>
      </c>
      <c r="DE1" s="74">
        <v>1</v>
      </c>
      <c r="DF1" s="74">
        <v>1</v>
      </c>
      <c r="DG1" s="74">
        <v>1</v>
      </c>
      <c r="DH1" s="74"/>
      <c r="DI1" s="74">
        <v>1</v>
      </c>
      <c r="DJ1" s="74">
        <v>1</v>
      </c>
      <c r="DK1" s="74">
        <v>1</v>
      </c>
      <c r="DL1" s="74">
        <v>1</v>
      </c>
      <c r="DM1" s="74">
        <v>1</v>
      </c>
      <c r="DN1" s="74">
        <v>1</v>
      </c>
      <c r="DO1" s="74">
        <v>1</v>
      </c>
      <c r="DP1" s="74">
        <v>1</v>
      </c>
      <c r="DQ1" s="74">
        <v>1</v>
      </c>
      <c r="DR1" s="74">
        <v>1</v>
      </c>
      <c r="DS1" s="74"/>
      <c r="DT1" s="74">
        <v>1</v>
      </c>
      <c r="DU1" s="74">
        <v>1</v>
      </c>
      <c r="DV1" s="74">
        <v>1</v>
      </c>
      <c r="DW1" s="74">
        <v>1</v>
      </c>
      <c r="DX1" s="74">
        <v>1</v>
      </c>
      <c r="DY1" s="74">
        <v>1</v>
      </c>
      <c r="DZ1" s="74">
        <v>1</v>
      </c>
      <c r="EA1" s="74">
        <v>1</v>
      </c>
      <c r="EB1" s="74">
        <v>1</v>
      </c>
      <c r="EC1" s="74">
        <v>1</v>
      </c>
      <c r="ED1" s="74"/>
      <c r="EE1" s="74">
        <v>1</v>
      </c>
      <c r="EF1" s="74">
        <v>1</v>
      </c>
      <c r="EG1" s="74">
        <v>1</v>
      </c>
      <c r="EH1" s="74">
        <v>1</v>
      </c>
      <c r="EI1" s="74">
        <v>1</v>
      </c>
      <c r="EJ1" s="74">
        <v>1</v>
      </c>
      <c r="EK1" s="74">
        <v>1</v>
      </c>
      <c r="EL1" s="74">
        <v>1</v>
      </c>
      <c r="EM1" s="74">
        <v>1</v>
      </c>
      <c r="EN1" s="74">
        <v>1</v>
      </c>
      <c r="EO1" s="74"/>
    </row>
    <row r="2" spans="1:148">
      <c r="A2" s="56" t="s">
        <v>56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20</v>
      </c>
      <c r="B3" s="58" t="s">
        <v>2</v>
      </c>
      <c r="C3" s="58" t="s">
        <v>58</v>
      </c>
      <c r="D3" s="58" t="s">
        <v>59</v>
      </c>
      <c r="E3" s="58" t="s">
        <v>7</v>
      </c>
      <c r="F3" s="58" t="s">
        <v>6</v>
      </c>
      <c r="G3" s="58" t="s">
        <v>25</v>
      </c>
      <c r="H3" s="64" t="s">
        <v>60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72"/>
      <c r="Y3" s="75" t="s">
        <v>52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13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>
      <c r="A4" s="56" t="s">
        <v>61</v>
      </c>
      <c r="B4" s="59"/>
      <c r="C4" s="59"/>
      <c r="D4" s="59"/>
      <c r="E4" s="59"/>
      <c r="F4" s="59"/>
      <c r="G4" s="59"/>
      <c r="H4" s="65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73"/>
      <c r="Y4" s="76" t="s">
        <v>50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44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28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36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>
      <c r="A5" s="56" t="s">
        <v>69</v>
      </c>
      <c r="B5" s="60"/>
      <c r="C5" s="60"/>
      <c r="D5" s="60"/>
      <c r="E5" s="60"/>
      <c r="F5" s="60"/>
      <c r="G5" s="60"/>
      <c r="H5" s="66" t="s">
        <v>57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8</v>
      </c>
      <c r="N5" s="66" t="s">
        <v>74</v>
      </c>
      <c r="O5" s="66" t="s">
        <v>75</v>
      </c>
      <c r="P5" s="66" t="s">
        <v>76</v>
      </c>
      <c r="Q5" s="66" t="s">
        <v>77</v>
      </c>
      <c r="R5" s="66" t="s">
        <v>78</v>
      </c>
      <c r="S5" s="66" t="s">
        <v>79</v>
      </c>
      <c r="T5" s="66" t="s">
        <v>81</v>
      </c>
      <c r="U5" s="66" t="s">
        <v>64</v>
      </c>
      <c r="V5" s="66" t="s">
        <v>82</v>
      </c>
      <c r="W5" s="66" t="s">
        <v>83</v>
      </c>
      <c r="X5" s="66" t="s">
        <v>84</v>
      </c>
      <c r="Y5" s="66" t="s">
        <v>85</v>
      </c>
      <c r="Z5" s="66" t="s">
        <v>86</v>
      </c>
      <c r="AA5" s="66" t="s">
        <v>87</v>
      </c>
      <c r="AB5" s="66" t="s">
        <v>88</v>
      </c>
      <c r="AC5" s="66" t="s">
        <v>89</v>
      </c>
      <c r="AD5" s="66" t="s">
        <v>91</v>
      </c>
      <c r="AE5" s="66" t="s">
        <v>92</v>
      </c>
      <c r="AF5" s="66" t="s">
        <v>93</v>
      </c>
      <c r="AG5" s="66" t="s">
        <v>94</v>
      </c>
      <c r="AH5" s="66" t="s">
        <v>95</v>
      </c>
      <c r="AI5" s="66" t="s">
        <v>43</v>
      </c>
      <c r="AJ5" s="66" t="s">
        <v>85</v>
      </c>
      <c r="AK5" s="66" t="s">
        <v>86</v>
      </c>
      <c r="AL5" s="66" t="s">
        <v>87</v>
      </c>
      <c r="AM5" s="66" t="s">
        <v>88</v>
      </c>
      <c r="AN5" s="66" t="s">
        <v>89</v>
      </c>
      <c r="AO5" s="66" t="s">
        <v>91</v>
      </c>
      <c r="AP5" s="66" t="s">
        <v>92</v>
      </c>
      <c r="AQ5" s="66" t="s">
        <v>93</v>
      </c>
      <c r="AR5" s="66" t="s">
        <v>94</v>
      </c>
      <c r="AS5" s="66" t="s">
        <v>95</v>
      </c>
      <c r="AT5" s="66" t="s">
        <v>90</v>
      </c>
      <c r="AU5" s="66" t="s">
        <v>85</v>
      </c>
      <c r="AV5" s="66" t="s">
        <v>86</v>
      </c>
      <c r="AW5" s="66" t="s">
        <v>87</v>
      </c>
      <c r="AX5" s="66" t="s">
        <v>88</v>
      </c>
      <c r="AY5" s="66" t="s">
        <v>89</v>
      </c>
      <c r="AZ5" s="66" t="s">
        <v>91</v>
      </c>
      <c r="BA5" s="66" t="s">
        <v>92</v>
      </c>
      <c r="BB5" s="66" t="s">
        <v>93</v>
      </c>
      <c r="BC5" s="66" t="s">
        <v>94</v>
      </c>
      <c r="BD5" s="66" t="s">
        <v>95</v>
      </c>
      <c r="BE5" s="66" t="s">
        <v>90</v>
      </c>
      <c r="BF5" s="66" t="s">
        <v>85</v>
      </c>
      <c r="BG5" s="66" t="s">
        <v>86</v>
      </c>
      <c r="BH5" s="66" t="s">
        <v>87</v>
      </c>
      <c r="BI5" s="66" t="s">
        <v>88</v>
      </c>
      <c r="BJ5" s="66" t="s">
        <v>89</v>
      </c>
      <c r="BK5" s="66" t="s">
        <v>91</v>
      </c>
      <c r="BL5" s="66" t="s">
        <v>92</v>
      </c>
      <c r="BM5" s="66" t="s">
        <v>93</v>
      </c>
      <c r="BN5" s="66" t="s">
        <v>94</v>
      </c>
      <c r="BO5" s="66" t="s">
        <v>95</v>
      </c>
      <c r="BP5" s="66" t="s">
        <v>90</v>
      </c>
      <c r="BQ5" s="66" t="s">
        <v>85</v>
      </c>
      <c r="BR5" s="66" t="s">
        <v>86</v>
      </c>
      <c r="BS5" s="66" t="s">
        <v>87</v>
      </c>
      <c r="BT5" s="66" t="s">
        <v>88</v>
      </c>
      <c r="BU5" s="66" t="s">
        <v>89</v>
      </c>
      <c r="BV5" s="66" t="s">
        <v>91</v>
      </c>
      <c r="BW5" s="66" t="s">
        <v>92</v>
      </c>
      <c r="BX5" s="66" t="s">
        <v>93</v>
      </c>
      <c r="BY5" s="66" t="s">
        <v>94</v>
      </c>
      <c r="BZ5" s="66" t="s">
        <v>95</v>
      </c>
      <c r="CA5" s="66" t="s">
        <v>90</v>
      </c>
      <c r="CB5" s="66" t="s">
        <v>85</v>
      </c>
      <c r="CC5" s="66" t="s">
        <v>86</v>
      </c>
      <c r="CD5" s="66" t="s">
        <v>87</v>
      </c>
      <c r="CE5" s="66" t="s">
        <v>88</v>
      </c>
      <c r="CF5" s="66" t="s">
        <v>89</v>
      </c>
      <c r="CG5" s="66" t="s">
        <v>91</v>
      </c>
      <c r="CH5" s="66" t="s">
        <v>92</v>
      </c>
      <c r="CI5" s="66" t="s">
        <v>93</v>
      </c>
      <c r="CJ5" s="66" t="s">
        <v>94</v>
      </c>
      <c r="CK5" s="66" t="s">
        <v>95</v>
      </c>
      <c r="CL5" s="66" t="s">
        <v>90</v>
      </c>
      <c r="CM5" s="66" t="s">
        <v>85</v>
      </c>
      <c r="CN5" s="66" t="s">
        <v>86</v>
      </c>
      <c r="CO5" s="66" t="s">
        <v>87</v>
      </c>
      <c r="CP5" s="66" t="s">
        <v>88</v>
      </c>
      <c r="CQ5" s="66" t="s">
        <v>89</v>
      </c>
      <c r="CR5" s="66" t="s">
        <v>91</v>
      </c>
      <c r="CS5" s="66" t="s">
        <v>92</v>
      </c>
      <c r="CT5" s="66" t="s">
        <v>93</v>
      </c>
      <c r="CU5" s="66" t="s">
        <v>94</v>
      </c>
      <c r="CV5" s="66" t="s">
        <v>95</v>
      </c>
      <c r="CW5" s="66" t="s">
        <v>90</v>
      </c>
      <c r="CX5" s="66" t="s">
        <v>85</v>
      </c>
      <c r="CY5" s="66" t="s">
        <v>86</v>
      </c>
      <c r="CZ5" s="66" t="s">
        <v>87</v>
      </c>
      <c r="DA5" s="66" t="s">
        <v>88</v>
      </c>
      <c r="DB5" s="66" t="s">
        <v>89</v>
      </c>
      <c r="DC5" s="66" t="s">
        <v>91</v>
      </c>
      <c r="DD5" s="66" t="s">
        <v>92</v>
      </c>
      <c r="DE5" s="66" t="s">
        <v>93</v>
      </c>
      <c r="DF5" s="66" t="s">
        <v>94</v>
      </c>
      <c r="DG5" s="66" t="s">
        <v>95</v>
      </c>
      <c r="DH5" s="66" t="s">
        <v>90</v>
      </c>
      <c r="DI5" s="66" t="s">
        <v>85</v>
      </c>
      <c r="DJ5" s="66" t="s">
        <v>86</v>
      </c>
      <c r="DK5" s="66" t="s">
        <v>87</v>
      </c>
      <c r="DL5" s="66" t="s">
        <v>88</v>
      </c>
      <c r="DM5" s="66" t="s">
        <v>89</v>
      </c>
      <c r="DN5" s="66" t="s">
        <v>91</v>
      </c>
      <c r="DO5" s="66" t="s">
        <v>92</v>
      </c>
      <c r="DP5" s="66" t="s">
        <v>93</v>
      </c>
      <c r="DQ5" s="66" t="s">
        <v>94</v>
      </c>
      <c r="DR5" s="66" t="s">
        <v>95</v>
      </c>
      <c r="DS5" s="66" t="s">
        <v>90</v>
      </c>
      <c r="DT5" s="66" t="s">
        <v>85</v>
      </c>
      <c r="DU5" s="66" t="s">
        <v>86</v>
      </c>
      <c r="DV5" s="66" t="s">
        <v>87</v>
      </c>
      <c r="DW5" s="66" t="s">
        <v>88</v>
      </c>
      <c r="DX5" s="66" t="s">
        <v>89</v>
      </c>
      <c r="DY5" s="66" t="s">
        <v>91</v>
      </c>
      <c r="DZ5" s="66" t="s">
        <v>92</v>
      </c>
      <c r="EA5" s="66" t="s">
        <v>93</v>
      </c>
      <c r="EB5" s="66" t="s">
        <v>94</v>
      </c>
      <c r="EC5" s="66" t="s">
        <v>95</v>
      </c>
      <c r="ED5" s="66" t="s">
        <v>90</v>
      </c>
      <c r="EE5" s="66" t="s">
        <v>85</v>
      </c>
      <c r="EF5" s="66" t="s">
        <v>86</v>
      </c>
      <c r="EG5" s="66" t="s">
        <v>87</v>
      </c>
      <c r="EH5" s="66" t="s">
        <v>88</v>
      </c>
      <c r="EI5" s="66" t="s">
        <v>89</v>
      </c>
      <c r="EJ5" s="66" t="s">
        <v>91</v>
      </c>
      <c r="EK5" s="66" t="s">
        <v>92</v>
      </c>
      <c r="EL5" s="66" t="s">
        <v>93</v>
      </c>
      <c r="EM5" s="66" t="s">
        <v>94</v>
      </c>
      <c r="EN5" s="66" t="s">
        <v>95</v>
      </c>
      <c r="EO5" s="66" t="s">
        <v>90</v>
      </c>
    </row>
    <row r="6" spans="1:148" s="55" customFormat="1">
      <c r="A6" s="56" t="s">
        <v>96</v>
      </c>
      <c r="B6" s="61">
        <f t="shared" ref="B6:X6" si="1">B7</f>
        <v>2023</v>
      </c>
      <c r="C6" s="61">
        <f t="shared" si="1"/>
        <v>402028</v>
      </c>
      <c r="D6" s="61">
        <f t="shared" si="1"/>
        <v>46</v>
      </c>
      <c r="E6" s="61">
        <f t="shared" si="1"/>
        <v>17</v>
      </c>
      <c r="F6" s="61">
        <f t="shared" si="1"/>
        <v>1</v>
      </c>
      <c r="G6" s="61">
        <f t="shared" si="1"/>
        <v>0</v>
      </c>
      <c r="H6" s="61" t="str">
        <f t="shared" si="1"/>
        <v>福岡県　大牟田市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公共下水道</v>
      </c>
      <c r="L6" s="61" t="str">
        <f t="shared" si="1"/>
        <v>Bd1</v>
      </c>
      <c r="M6" s="61" t="str">
        <f t="shared" si="1"/>
        <v>自治体職員</v>
      </c>
      <c r="N6" s="69" t="str">
        <f t="shared" si="1"/>
        <v>-</v>
      </c>
      <c r="O6" s="69">
        <f t="shared" si="1"/>
        <v>58.85</v>
      </c>
      <c r="P6" s="69">
        <f t="shared" si="1"/>
        <v>73.59</v>
      </c>
      <c r="Q6" s="69">
        <f t="shared" si="1"/>
        <v>85.98</v>
      </c>
      <c r="R6" s="69">
        <f t="shared" si="1"/>
        <v>4114</v>
      </c>
      <c r="S6" s="69">
        <f t="shared" si="1"/>
        <v>106597</v>
      </c>
      <c r="T6" s="69">
        <f t="shared" si="1"/>
        <v>81.45</v>
      </c>
      <c r="U6" s="69">
        <f t="shared" si="1"/>
        <v>1308.74</v>
      </c>
      <c r="V6" s="69">
        <f t="shared" si="1"/>
        <v>77823</v>
      </c>
      <c r="W6" s="69">
        <f t="shared" si="1"/>
        <v>19.62</v>
      </c>
      <c r="X6" s="69">
        <f t="shared" si="1"/>
        <v>3966.51</v>
      </c>
      <c r="Y6" s="77">
        <f t="shared" ref="Y6:AH6" si="2">IF(Y7="",NA(),Y7)</f>
        <v>115.33</v>
      </c>
      <c r="Z6" s="77">
        <f t="shared" si="2"/>
        <v>117.19</v>
      </c>
      <c r="AA6" s="77">
        <f t="shared" si="2"/>
        <v>118.17</v>
      </c>
      <c r="AB6" s="77">
        <f t="shared" si="2"/>
        <v>119.32</v>
      </c>
      <c r="AC6" s="77">
        <f t="shared" si="2"/>
        <v>115.75</v>
      </c>
      <c r="AD6" s="77">
        <f t="shared" si="2"/>
        <v>106.99</v>
      </c>
      <c r="AE6" s="77">
        <f t="shared" si="2"/>
        <v>107.85</v>
      </c>
      <c r="AF6" s="77">
        <f t="shared" si="2"/>
        <v>108.04</v>
      </c>
      <c r="AG6" s="77">
        <f t="shared" si="2"/>
        <v>107.49</v>
      </c>
      <c r="AH6" s="77">
        <f t="shared" si="2"/>
        <v>107.64</v>
      </c>
      <c r="AI6" s="69" t="str">
        <f>IF(AI7="","",IF(AI7="-","【-】","【"&amp;SUBSTITUTE(TEXT(AI7,"#,##0.00"),"-","△")&amp;"】"))</f>
        <v>【105.91】</v>
      </c>
      <c r="AJ6" s="69">
        <f t="shared" ref="AJ6:AS6" si="3">IF(AJ7="",NA(),AJ7)</f>
        <v>0</v>
      </c>
      <c r="AK6" s="69">
        <f t="shared" si="3"/>
        <v>0</v>
      </c>
      <c r="AL6" s="69">
        <f t="shared" si="3"/>
        <v>0</v>
      </c>
      <c r="AM6" s="69">
        <f t="shared" si="3"/>
        <v>0</v>
      </c>
      <c r="AN6" s="69">
        <f t="shared" si="3"/>
        <v>0</v>
      </c>
      <c r="AO6" s="77">
        <f t="shared" si="3"/>
        <v>7.42</v>
      </c>
      <c r="AP6" s="77">
        <f t="shared" si="3"/>
        <v>4.72</v>
      </c>
      <c r="AQ6" s="77">
        <f t="shared" si="3"/>
        <v>4.49</v>
      </c>
      <c r="AR6" s="77">
        <f t="shared" si="3"/>
        <v>5.41</v>
      </c>
      <c r="AS6" s="77">
        <f t="shared" si="3"/>
        <v>5.61</v>
      </c>
      <c r="AT6" s="69" t="str">
        <f>IF(AT7="","",IF(AT7="-","【-】","【"&amp;SUBSTITUTE(TEXT(AT7,"#,##0.00"),"-","△")&amp;"】"))</f>
        <v>【3.03】</v>
      </c>
      <c r="AU6" s="77">
        <f t="shared" ref="AU6:BD6" si="4">IF(AU7="",NA(),AU7)</f>
        <v>74.930000000000007</v>
      </c>
      <c r="AV6" s="77">
        <f t="shared" si="4"/>
        <v>85.54</v>
      </c>
      <c r="AW6" s="77">
        <f t="shared" si="4"/>
        <v>91.87</v>
      </c>
      <c r="AX6" s="77">
        <f t="shared" si="4"/>
        <v>98.43</v>
      </c>
      <c r="AY6" s="77">
        <f t="shared" si="4"/>
        <v>102.18</v>
      </c>
      <c r="AZ6" s="77">
        <f t="shared" si="4"/>
        <v>68.180000000000007</v>
      </c>
      <c r="BA6" s="77">
        <f t="shared" si="4"/>
        <v>67.930000000000007</v>
      </c>
      <c r="BB6" s="77">
        <f t="shared" si="4"/>
        <v>68.53</v>
      </c>
      <c r="BC6" s="77">
        <f t="shared" si="4"/>
        <v>69.180000000000007</v>
      </c>
      <c r="BD6" s="77">
        <f t="shared" si="4"/>
        <v>76.319999999999993</v>
      </c>
      <c r="BE6" s="69" t="str">
        <f>IF(BE7="","",IF(BE7="-","【-】","【"&amp;SUBSTITUTE(TEXT(BE7,"#,##0.00"),"-","△")&amp;"】"))</f>
        <v>【78.43】</v>
      </c>
      <c r="BF6" s="77">
        <f t="shared" ref="BF6:BO6" si="5">IF(BF7="",NA(),BF7)</f>
        <v>1042.3</v>
      </c>
      <c r="BG6" s="77">
        <f t="shared" si="5"/>
        <v>1000.59</v>
      </c>
      <c r="BH6" s="77">
        <f t="shared" si="5"/>
        <v>1128.73</v>
      </c>
      <c r="BI6" s="77">
        <f t="shared" si="5"/>
        <v>1055.93</v>
      </c>
      <c r="BJ6" s="77">
        <f t="shared" si="5"/>
        <v>966.99</v>
      </c>
      <c r="BK6" s="77">
        <f t="shared" si="5"/>
        <v>847.44</v>
      </c>
      <c r="BL6" s="77">
        <f t="shared" si="5"/>
        <v>857.88</v>
      </c>
      <c r="BM6" s="77">
        <f t="shared" si="5"/>
        <v>825.1</v>
      </c>
      <c r="BN6" s="77">
        <f t="shared" si="5"/>
        <v>789.87</v>
      </c>
      <c r="BO6" s="77">
        <f t="shared" si="5"/>
        <v>749.43</v>
      </c>
      <c r="BP6" s="69" t="str">
        <f>IF(BP7="","",IF(BP7="-","【-】","【"&amp;SUBSTITUTE(TEXT(BP7,"#,##0.00"),"-","△")&amp;"】"))</f>
        <v>【630.82】</v>
      </c>
      <c r="BQ6" s="77">
        <f t="shared" ref="BQ6:BZ6" si="6">IF(BQ7="",NA(),BQ7)</f>
        <v>100</v>
      </c>
      <c r="BR6" s="77">
        <f t="shared" si="6"/>
        <v>100</v>
      </c>
      <c r="BS6" s="77">
        <f t="shared" si="6"/>
        <v>100</v>
      </c>
      <c r="BT6" s="77">
        <f t="shared" si="6"/>
        <v>100</v>
      </c>
      <c r="BU6" s="77">
        <f t="shared" si="6"/>
        <v>100</v>
      </c>
      <c r="BV6" s="77">
        <f t="shared" si="6"/>
        <v>94.69</v>
      </c>
      <c r="BW6" s="77">
        <f t="shared" si="6"/>
        <v>94.97</v>
      </c>
      <c r="BX6" s="77">
        <f t="shared" si="6"/>
        <v>97.07</v>
      </c>
      <c r="BY6" s="77">
        <f t="shared" si="6"/>
        <v>98.06</v>
      </c>
      <c r="BZ6" s="77">
        <f t="shared" si="6"/>
        <v>98.46</v>
      </c>
      <c r="CA6" s="69" t="str">
        <f>IF(CA7="","",IF(CA7="-","【-】","【"&amp;SUBSTITUTE(TEXT(CA7,"#,##0.00"),"-","△")&amp;"】"))</f>
        <v>【97.81】</v>
      </c>
      <c r="CB6" s="77">
        <f t="shared" ref="CB6:CK6" si="7">IF(CB7="",NA(),CB7)</f>
        <v>225.8</v>
      </c>
      <c r="CC6" s="77">
        <f t="shared" si="7"/>
        <v>221.8</v>
      </c>
      <c r="CD6" s="77">
        <f t="shared" si="7"/>
        <v>224.74</v>
      </c>
      <c r="CE6" s="77">
        <f t="shared" si="7"/>
        <v>225.19</v>
      </c>
      <c r="CF6" s="77">
        <f t="shared" si="7"/>
        <v>225.84</v>
      </c>
      <c r="CG6" s="77">
        <f t="shared" si="7"/>
        <v>159.78</v>
      </c>
      <c r="CH6" s="77">
        <f t="shared" si="7"/>
        <v>159.49</v>
      </c>
      <c r="CI6" s="77">
        <f t="shared" si="7"/>
        <v>157.81</v>
      </c>
      <c r="CJ6" s="77">
        <f t="shared" si="7"/>
        <v>157.37</v>
      </c>
      <c r="CK6" s="77">
        <f t="shared" si="7"/>
        <v>157.44999999999999</v>
      </c>
      <c r="CL6" s="69" t="str">
        <f>IF(CL7="","",IF(CL7="-","【-】","【"&amp;SUBSTITUTE(TEXT(CL7,"#,##0.00"),"-","△")&amp;"】"))</f>
        <v>【138.75】</v>
      </c>
      <c r="CM6" s="77">
        <f t="shared" ref="CM6:CV6" si="8">IF(CM7="",NA(),CM7)</f>
        <v>66.77</v>
      </c>
      <c r="CN6" s="77">
        <f t="shared" si="8"/>
        <v>70.83</v>
      </c>
      <c r="CO6" s="77">
        <f t="shared" si="8"/>
        <v>69.7</v>
      </c>
      <c r="CP6" s="77">
        <f t="shared" si="8"/>
        <v>73.739999999999995</v>
      </c>
      <c r="CQ6" s="77">
        <f t="shared" si="8"/>
        <v>69.94</v>
      </c>
      <c r="CR6" s="77">
        <f t="shared" si="8"/>
        <v>68.31</v>
      </c>
      <c r="CS6" s="77">
        <f t="shared" si="8"/>
        <v>65.28</v>
      </c>
      <c r="CT6" s="77">
        <f t="shared" si="8"/>
        <v>64.92</v>
      </c>
      <c r="CU6" s="77">
        <f t="shared" si="8"/>
        <v>64.14</v>
      </c>
      <c r="CV6" s="77">
        <f t="shared" si="8"/>
        <v>63.71</v>
      </c>
      <c r="CW6" s="69" t="str">
        <f>IF(CW7="","",IF(CW7="-","【-】","【"&amp;SUBSTITUTE(TEXT(CW7,"#,##0.00"),"-","△")&amp;"】"))</f>
        <v>【58.94】</v>
      </c>
      <c r="CX6" s="77">
        <f t="shared" ref="CX6:DG6" si="9">IF(CX7="",NA(),CX7)</f>
        <v>71.31</v>
      </c>
      <c r="CY6" s="77">
        <f t="shared" si="9"/>
        <v>71.52</v>
      </c>
      <c r="CZ6" s="77">
        <f t="shared" si="9"/>
        <v>71.540000000000006</v>
      </c>
      <c r="DA6" s="77">
        <f t="shared" si="9"/>
        <v>72.099999999999994</v>
      </c>
      <c r="DB6" s="77">
        <f t="shared" si="9"/>
        <v>73.67</v>
      </c>
      <c r="DC6" s="77">
        <f t="shared" si="9"/>
        <v>92.62</v>
      </c>
      <c r="DD6" s="77">
        <f t="shared" si="9"/>
        <v>92.72</v>
      </c>
      <c r="DE6" s="77">
        <f t="shared" si="9"/>
        <v>92.88</v>
      </c>
      <c r="DF6" s="77">
        <f t="shared" si="9"/>
        <v>92.9</v>
      </c>
      <c r="DG6" s="77">
        <f t="shared" si="9"/>
        <v>92.89</v>
      </c>
      <c r="DH6" s="69" t="str">
        <f>IF(DH7="","",IF(DH7="-","【-】","【"&amp;SUBSTITUTE(TEXT(DH7,"#,##0.00"),"-","△")&amp;"】"))</f>
        <v>【95.91】</v>
      </c>
      <c r="DI6" s="77">
        <f t="shared" ref="DI6:DR6" si="10">IF(DI7="",NA(),DI7)</f>
        <v>36.99</v>
      </c>
      <c r="DJ6" s="77">
        <f t="shared" si="10"/>
        <v>62.4</v>
      </c>
      <c r="DK6" s="77">
        <f t="shared" si="10"/>
        <v>37.200000000000003</v>
      </c>
      <c r="DL6" s="77">
        <f t="shared" si="10"/>
        <v>38.11</v>
      </c>
      <c r="DM6" s="77">
        <f t="shared" si="10"/>
        <v>39.46</v>
      </c>
      <c r="DN6" s="77">
        <f t="shared" si="10"/>
        <v>26.36</v>
      </c>
      <c r="DO6" s="77">
        <f t="shared" si="10"/>
        <v>23.79</v>
      </c>
      <c r="DP6" s="77">
        <f t="shared" si="10"/>
        <v>25.66</v>
      </c>
      <c r="DQ6" s="77">
        <f t="shared" si="10"/>
        <v>27.46</v>
      </c>
      <c r="DR6" s="77">
        <f t="shared" si="10"/>
        <v>29.93</v>
      </c>
      <c r="DS6" s="69" t="str">
        <f>IF(DS7="","",IF(DS7="-","【-】","【"&amp;SUBSTITUTE(TEXT(DS7,"#,##0.00"),"-","△")&amp;"】"))</f>
        <v>【41.09】</v>
      </c>
      <c r="DT6" s="77">
        <f t="shared" ref="DT6:EC6" si="11">IF(DT7="",NA(),DT7)</f>
        <v>4.2300000000000004</v>
      </c>
      <c r="DU6" s="77">
        <f t="shared" si="11"/>
        <v>4.08</v>
      </c>
      <c r="DV6" s="77">
        <f t="shared" si="11"/>
        <v>3.98</v>
      </c>
      <c r="DW6" s="77">
        <f t="shared" si="11"/>
        <v>4.55</v>
      </c>
      <c r="DX6" s="77">
        <f t="shared" si="11"/>
        <v>4.51</v>
      </c>
      <c r="DY6" s="77">
        <f t="shared" si="11"/>
        <v>1.43</v>
      </c>
      <c r="DZ6" s="77">
        <f t="shared" si="11"/>
        <v>1.22</v>
      </c>
      <c r="EA6" s="77">
        <f t="shared" si="11"/>
        <v>1.61</v>
      </c>
      <c r="EB6" s="77">
        <f t="shared" si="11"/>
        <v>2.08</v>
      </c>
      <c r="EC6" s="77">
        <f t="shared" si="11"/>
        <v>2.74</v>
      </c>
      <c r="ED6" s="69" t="str">
        <f>IF(ED7="","",IF(ED7="-","【-】","【"&amp;SUBSTITUTE(TEXT(ED7,"#,##0.00"),"-","△")&amp;"】"))</f>
        <v>【8.68】</v>
      </c>
      <c r="EE6" s="77">
        <f t="shared" ref="EE6:EN6" si="12">IF(EE7="",NA(),EE7)</f>
        <v>0.15</v>
      </c>
      <c r="EF6" s="77">
        <f t="shared" si="12"/>
        <v>0.31</v>
      </c>
      <c r="EG6" s="77">
        <f t="shared" si="12"/>
        <v>0.36</v>
      </c>
      <c r="EH6" s="77">
        <f t="shared" si="12"/>
        <v>0.15</v>
      </c>
      <c r="EI6" s="77">
        <f t="shared" si="12"/>
        <v>7.0000000000000007e-002</v>
      </c>
      <c r="EJ6" s="77">
        <f t="shared" si="12"/>
        <v>9.e-002</v>
      </c>
      <c r="EK6" s="77">
        <f t="shared" si="12"/>
        <v>9.e-002</v>
      </c>
      <c r="EL6" s="77">
        <f t="shared" si="12"/>
        <v>0.17</v>
      </c>
      <c r="EM6" s="77">
        <f t="shared" si="12"/>
        <v>0.13</v>
      </c>
      <c r="EN6" s="77">
        <f t="shared" si="12"/>
        <v>6.e-002</v>
      </c>
      <c r="EO6" s="69" t="str">
        <f>IF(EO7="","",IF(EO7="-","【-】","【"&amp;SUBSTITUTE(TEXT(EO7,"#,##0.00"),"-","△")&amp;"】"))</f>
        <v>【0.22】</v>
      </c>
    </row>
    <row r="7" spans="1:148" s="55" customFormat="1">
      <c r="A7" s="56"/>
      <c r="B7" s="62">
        <v>2023</v>
      </c>
      <c r="C7" s="62">
        <v>402028</v>
      </c>
      <c r="D7" s="62">
        <v>46</v>
      </c>
      <c r="E7" s="62">
        <v>17</v>
      </c>
      <c r="F7" s="62">
        <v>1</v>
      </c>
      <c r="G7" s="62">
        <v>0</v>
      </c>
      <c r="H7" s="62" t="s">
        <v>54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0" t="s">
        <v>102</v>
      </c>
      <c r="O7" s="70">
        <v>58.85</v>
      </c>
      <c r="P7" s="70">
        <v>73.59</v>
      </c>
      <c r="Q7" s="70">
        <v>85.98</v>
      </c>
      <c r="R7" s="70">
        <v>4114</v>
      </c>
      <c r="S7" s="70">
        <v>106597</v>
      </c>
      <c r="T7" s="70">
        <v>81.45</v>
      </c>
      <c r="U7" s="70">
        <v>1308.74</v>
      </c>
      <c r="V7" s="70">
        <v>77823</v>
      </c>
      <c r="W7" s="70">
        <v>19.62</v>
      </c>
      <c r="X7" s="70">
        <v>3966.51</v>
      </c>
      <c r="Y7" s="70">
        <v>115.33</v>
      </c>
      <c r="Z7" s="70">
        <v>117.19</v>
      </c>
      <c r="AA7" s="70">
        <v>118.17</v>
      </c>
      <c r="AB7" s="70">
        <v>119.32</v>
      </c>
      <c r="AC7" s="70">
        <v>115.75</v>
      </c>
      <c r="AD7" s="70">
        <v>106.99</v>
      </c>
      <c r="AE7" s="70">
        <v>107.85</v>
      </c>
      <c r="AF7" s="70">
        <v>108.04</v>
      </c>
      <c r="AG7" s="70">
        <v>107.49</v>
      </c>
      <c r="AH7" s="70">
        <v>107.64</v>
      </c>
      <c r="AI7" s="70">
        <v>105.91</v>
      </c>
      <c r="AJ7" s="70">
        <v>0</v>
      </c>
      <c r="AK7" s="70">
        <v>0</v>
      </c>
      <c r="AL7" s="70">
        <v>0</v>
      </c>
      <c r="AM7" s="70">
        <v>0</v>
      </c>
      <c r="AN7" s="70">
        <v>0</v>
      </c>
      <c r="AO7" s="70">
        <v>7.42</v>
      </c>
      <c r="AP7" s="70">
        <v>4.72</v>
      </c>
      <c r="AQ7" s="70">
        <v>4.49</v>
      </c>
      <c r="AR7" s="70">
        <v>5.41</v>
      </c>
      <c r="AS7" s="70">
        <v>5.61</v>
      </c>
      <c r="AT7" s="70">
        <v>3.03</v>
      </c>
      <c r="AU7" s="70">
        <v>74.930000000000007</v>
      </c>
      <c r="AV7" s="70">
        <v>85.54</v>
      </c>
      <c r="AW7" s="70">
        <v>91.87</v>
      </c>
      <c r="AX7" s="70">
        <v>98.43</v>
      </c>
      <c r="AY7" s="70">
        <v>102.18</v>
      </c>
      <c r="AZ7" s="70">
        <v>68.180000000000007</v>
      </c>
      <c r="BA7" s="70">
        <v>67.930000000000007</v>
      </c>
      <c r="BB7" s="70">
        <v>68.53</v>
      </c>
      <c r="BC7" s="70">
        <v>69.180000000000007</v>
      </c>
      <c r="BD7" s="70">
        <v>76.319999999999993</v>
      </c>
      <c r="BE7" s="70">
        <v>78.430000000000007</v>
      </c>
      <c r="BF7" s="70">
        <v>1042.3</v>
      </c>
      <c r="BG7" s="70">
        <v>1000.59</v>
      </c>
      <c r="BH7" s="70">
        <v>1128.73</v>
      </c>
      <c r="BI7" s="70">
        <v>1055.93</v>
      </c>
      <c r="BJ7" s="70">
        <v>966.99</v>
      </c>
      <c r="BK7" s="70">
        <v>847.44</v>
      </c>
      <c r="BL7" s="70">
        <v>857.88</v>
      </c>
      <c r="BM7" s="70">
        <v>825.1</v>
      </c>
      <c r="BN7" s="70">
        <v>789.87</v>
      </c>
      <c r="BO7" s="70">
        <v>749.43</v>
      </c>
      <c r="BP7" s="70">
        <v>630.82000000000005</v>
      </c>
      <c r="BQ7" s="70">
        <v>100</v>
      </c>
      <c r="BR7" s="70">
        <v>100</v>
      </c>
      <c r="BS7" s="70">
        <v>100</v>
      </c>
      <c r="BT7" s="70">
        <v>100</v>
      </c>
      <c r="BU7" s="70">
        <v>100</v>
      </c>
      <c r="BV7" s="70">
        <v>94.69</v>
      </c>
      <c r="BW7" s="70">
        <v>94.97</v>
      </c>
      <c r="BX7" s="70">
        <v>97.07</v>
      </c>
      <c r="BY7" s="70">
        <v>98.06</v>
      </c>
      <c r="BZ7" s="70">
        <v>98.46</v>
      </c>
      <c r="CA7" s="70">
        <v>97.81</v>
      </c>
      <c r="CB7" s="70">
        <v>225.8</v>
      </c>
      <c r="CC7" s="70">
        <v>221.8</v>
      </c>
      <c r="CD7" s="70">
        <v>224.74</v>
      </c>
      <c r="CE7" s="70">
        <v>225.19</v>
      </c>
      <c r="CF7" s="70">
        <v>225.84</v>
      </c>
      <c r="CG7" s="70">
        <v>159.78</v>
      </c>
      <c r="CH7" s="70">
        <v>159.49</v>
      </c>
      <c r="CI7" s="70">
        <v>157.81</v>
      </c>
      <c r="CJ7" s="70">
        <v>157.37</v>
      </c>
      <c r="CK7" s="70">
        <v>157.44999999999999</v>
      </c>
      <c r="CL7" s="70">
        <v>138.75</v>
      </c>
      <c r="CM7" s="70">
        <v>66.77</v>
      </c>
      <c r="CN7" s="70">
        <v>70.83</v>
      </c>
      <c r="CO7" s="70">
        <v>69.7</v>
      </c>
      <c r="CP7" s="70">
        <v>73.739999999999995</v>
      </c>
      <c r="CQ7" s="70">
        <v>69.94</v>
      </c>
      <c r="CR7" s="70">
        <v>68.31</v>
      </c>
      <c r="CS7" s="70">
        <v>65.28</v>
      </c>
      <c r="CT7" s="70">
        <v>64.92</v>
      </c>
      <c r="CU7" s="70">
        <v>64.14</v>
      </c>
      <c r="CV7" s="70">
        <v>63.71</v>
      </c>
      <c r="CW7" s="70">
        <v>58.94</v>
      </c>
      <c r="CX7" s="70">
        <v>71.31</v>
      </c>
      <c r="CY7" s="70">
        <v>71.52</v>
      </c>
      <c r="CZ7" s="70">
        <v>71.540000000000006</v>
      </c>
      <c r="DA7" s="70">
        <v>72.099999999999994</v>
      </c>
      <c r="DB7" s="70">
        <v>73.67</v>
      </c>
      <c r="DC7" s="70">
        <v>92.62</v>
      </c>
      <c r="DD7" s="70">
        <v>92.72</v>
      </c>
      <c r="DE7" s="70">
        <v>92.88</v>
      </c>
      <c r="DF7" s="70">
        <v>92.9</v>
      </c>
      <c r="DG7" s="70">
        <v>92.89</v>
      </c>
      <c r="DH7" s="70">
        <v>95.91</v>
      </c>
      <c r="DI7" s="70">
        <v>36.99</v>
      </c>
      <c r="DJ7" s="70">
        <v>62.4</v>
      </c>
      <c r="DK7" s="70">
        <v>37.200000000000003</v>
      </c>
      <c r="DL7" s="70">
        <v>38.11</v>
      </c>
      <c r="DM7" s="70">
        <v>39.46</v>
      </c>
      <c r="DN7" s="70">
        <v>26.36</v>
      </c>
      <c r="DO7" s="70">
        <v>23.79</v>
      </c>
      <c r="DP7" s="70">
        <v>25.66</v>
      </c>
      <c r="DQ7" s="70">
        <v>27.46</v>
      </c>
      <c r="DR7" s="70">
        <v>29.93</v>
      </c>
      <c r="DS7" s="70">
        <v>41.09</v>
      </c>
      <c r="DT7" s="70">
        <v>4.2300000000000004</v>
      </c>
      <c r="DU7" s="70">
        <v>4.08</v>
      </c>
      <c r="DV7" s="70">
        <v>3.98</v>
      </c>
      <c r="DW7" s="70">
        <v>4.55</v>
      </c>
      <c r="DX7" s="70">
        <v>4.51</v>
      </c>
      <c r="DY7" s="70">
        <v>1.43</v>
      </c>
      <c r="DZ7" s="70">
        <v>1.22</v>
      </c>
      <c r="EA7" s="70">
        <v>1.61</v>
      </c>
      <c r="EB7" s="70">
        <v>2.08</v>
      </c>
      <c r="EC7" s="70">
        <v>2.74</v>
      </c>
      <c r="ED7" s="70">
        <v>8.68</v>
      </c>
      <c r="EE7" s="70">
        <v>0.15</v>
      </c>
      <c r="EF7" s="70">
        <v>0.31</v>
      </c>
      <c r="EG7" s="70">
        <v>0.36</v>
      </c>
      <c r="EH7" s="70">
        <v>0.15</v>
      </c>
      <c r="EI7" s="70">
        <v>7.0000000000000007e-002</v>
      </c>
      <c r="EJ7" s="70">
        <v>9.e-002</v>
      </c>
      <c r="EK7" s="70">
        <v>9.e-002</v>
      </c>
      <c r="EL7" s="70">
        <v>0.17</v>
      </c>
      <c r="EM7" s="70">
        <v>0.13</v>
      </c>
      <c r="EN7" s="70">
        <v>6.e-002</v>
      </c>
      <c r="EO7" s="70">
        <v>0.22</v>
      </c>
    </row>
    <row r="8" spans="1:148"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</row>
    <row r="9" spans="1:148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1"/>
      <c r="Y9" s="71"/>
      <c r="Z9" s="71"/>
      <c r="AA9" s="71"/>
      <c r="AB9" s="71"/>
      <c r="AC9" s="71"/>
      <c r="AD9" s="71"/>
      <c r="AE9" s="71"/>
      <c r="AF9" s="71"/>
      <c r="AG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D9" s="71"/>
      <c r="EE9" s="71"/>
      <c r="EF9" s="71"/>
      <c r="EG9" s="71"/>
      <c r="EH9" s="71"/>
      <c r="EI9" s="71"/>
      <c r="EJ9" s="71"/>
      <c r="EK9" s="71"/>
      <c r="EL9" s="71"/>
      <c r="EM9" s="71"/>
    </row>
    <row r="10" spans="1:148">
      <c r="A10" s="57" t="s">
        <v>2</v>
      </c>
      <c r="B10" s="63">
        <f>DATEVALUE($B7-B11&amp;"/1/"&amp;B12)</f>
        <v>36892</v>
      </c>
      <c r="C10" s="63">
        <f>DATEVALUE($B7-C11&amp;"/1/"&amp;C12)</f>
        <v>37257</v>
      </c>
      <c r="D10" s="63">
        <f>DATEVALUE($B7-D11&amp;"/1/"&amp;D12)</f>
        <v>37623</v>
      </c>
      <c r="E10" s="63">
        <f>DATEVALUE($B7-E11&amp;"/1/"&amp;E12)</f>
        <v>37989</v>
      </c>
      <c r="F10" s="63">
        <f>DATEVALUE($B7-F11&amp;"/1/"&amp;F12)</f>
        <v>38356</v>
      </c>
    </row>
    <row r="11" spans="1:148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cp:lastModifiedBy>Administrator</cp:lastModifiedBy>
  <dcterms:created xsi:type="dcterms:W3CDTF">2025-01-24T07:06:26Z</dcterms:created>
  <dcterms:modified xsi:type="dcterms:W3CDTF">2025-03-18T03:45:14Z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2025-03-18T03:45:14Z</vt:filetime>
  </property>
</Properties>
</file>