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01\ファイルｓｖ\企業局\企業局総務課\経営グループ\14（R4お試し）関係機関・団体（照会・通知）\3.県行財政支援課\R4年度\★処理中；R5.1.11_【依頼：127〆】公営企業に係る経営比較分析表（令和3年度決算）の分析等について\下水道\"/>
    </mc:Choice>
  </mc:AlternateContent>
  <workbookProtection workbookAlgorithmName="SHA-512" workbookHashValue="Wx9ds5Q+gZDFoUvqWKLp167kOxjoEkhsBT0N3I31KiGIRWsOOO3yNEik5N4OAzLdebdfugU6tVFvCPt0zizT1w==" workbookSaltValue="t3JrRFk3SN971vd7PmcM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<sst xmlns="http://schemas.openxmlformats.org/spreadsheetml/2006/main" count="231" uniqueCount="116">
  <si>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</si>
  <si>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</si>
  <si>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</si>
  <si>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</si>
  <si>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</si>
  <si>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</si>
  <si>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</si>
  <si>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</si>
  <si>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</si>
  <si>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</si>
  <si>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</si>
  <si>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</si>
  <si>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</si>
  <si>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</si>
  <si>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</si>
  <si>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</si>
  <si>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</si>
  <si>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</si>
  <si>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</si>
  <si>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</si>
  <si>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</si>
  <si>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</si>
  <si>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</si>
  <si>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</si>
  <si>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</si>
  <si>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</si>
  <si>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</si>
  <si>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</si>
  <si>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</si>
  <si>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</si>
  <si>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</si>
  <si>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</si>
  <si>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</si>
  <si>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</si>
  <si>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</si>
  <si>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</si>
  <si>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</si>
  <si>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</si>
  <si>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</si>
  <si>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</si>
  <si>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</si>
  <si>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</si>
  <si>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</si>
  <si>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</si>
  <si>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</si>
  <si>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</si>
  <si>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</si>
  <si>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</si>
  <si>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</si>
  <si>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</si>
  <si>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</si>
  <si>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</si>
  <si>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</si>
  <si>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</si>
  <si>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</si>
  <si>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</si>
  <si>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</si>
  <si>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</si>
  <si>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</si>
  <si>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</si>
  <si>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</si>
  <si>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</si>
  <si>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</si>
  <si>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</si>
  <si>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</si>
  <si>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</si>
  <si>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</si>
  <si>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</si>
  <si>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</si>
  <si>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</si>
  <si>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</si>
  <si>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</si>
  <si>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</si>
  <si>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</si>
  <si>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</si>
  <si>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</si>
  <si>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</si>
  <si>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</si>
  <si>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</si>
  <si>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</si>
  <si>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</si>
  <si>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</si>
  <si>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</si>
  <si>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</si>
  <si>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</si>
  <si>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</si>
  <si>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</si>
  <si>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</si>
  <si>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</si>
  <si>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</si>
  <si>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</si>
  <si>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</si>
  <si>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</si>
  <si>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</si>
  <si>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</si>
  <si>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</si>
  <si>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大牟田市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</si>
  <si>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</si>
  <si>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</si>
  <si>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</si>
  <si>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</si>
  <si>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</si>
  <si>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</si>
  <si>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</si>
  <si>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</si>
  <si>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</si>
  <si>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</si>
  <si>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</si>
  <si>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</si>
  <si>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</si>
  <si>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</si>
  <si>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</si>
  <si>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</si>
  <si>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t>
    </r>
    <r>
      <rPr>
        <sz val="10"/>
        <color theme="1"/>
        <rFont val="ＭＳ ゴシック"/>
        <family val="3"/>
        <charset val="128"/>
      </rPr>
      <t>②100%を超えた状態が継続し、全国平均、類似団体平均を上回り、令和3年度は下水道使用料の増や支払利息の減などにより、上昇傾向で推移しています。
　また、累積欠損金も</t>
    </r>
    <r>
      <rPr>
        <sz val="10"/>
        <rFont val="ＭＳ ゴシック"/>
        <family val="3"/>
        <charset val="128"/>
      </rPr>
      <t>発生していないため</t>
    </r>
    <r>
      <rPr>
        <sz val="10"/>
        <color theme="1"/>
        <rFont val="ＭＳ ゴシック"/>
        <family val="3"/>
        <charset val="128"/>
      </rPr>
      <t>、経営状況は健全な状態といえます。
③全国平均、類似団体平均と同様に100％を下回っていますが、上昇傾向で推移しており、支払能力に問題がある水準ではありません。
④平成29年度から分流式下水道負担金の基準内算出方法が指定されたことに伴い、企業債残高のうち一般会計の負担すべき額が減少したことにより高い数値となっています。
⑤回収すべき経費を使用料で賄えているものの、平成29年度から分流式下水道負担金の基準内算出方法が指定されたことに伴い、自己負担額が増加し、汚水処理費用と使用料収入額が同額となったことから、100％となっています。
⑥毎年度20億円の投資規模を継続していることから、これに伴う資本費（企業債利子、減価償却費）が高くなる傾向にあります。平成29年度から分流式下水道負担金の基準内算出方法が指定されたことに伴い、汚水処理に要した費用のうち一般会計の負担すべき額が減少したことにより高値となっています。
⑦下水道の整備、水洗化普及の促進による処理水量の増加に伴い、全国平均、類似団体平均と同等の水準に改善しています。
⑧全国平均、類似団体平均を下回る70％強で推移している状況です。下水道整備の効果を早期に発現させるため、水洗化の普及促進に取り組むこととします。</t>
    </r>
    <rPh sb="10" eb="12">
      <t>ジョウタイ</t>
    </rPh>
    <rPh sb="13" eb="15">
      <t>ケイゾク</t>
    </rPh>
    <rPh sb="29" eb="31">
      <t>ウワマワ</t>
    </rPh>
    <rPh sb="60" eb="62">
      <t>ジョウショウ</t>
    </rPh>
    <rPh sb="62" eb="64">
      <t>ケイコウ</t>
    </rPh>
    <rPh sb="65" eb="67">
      <t>スイイ</t>
    </rPh>
    <rPh sb="78" eb="80">
      <t>ルイセキ</t>
    </rPh>
    <rPh sb="80" eb="83">
      <t>ケッソンキン</t>
    </rPh>
    <rPh sb="84" eb="86">
      <t>ハッセイ</t>
    </rPh>
    <rPh sb="121" eb="123">
      <t>ヘイキン</t>
    </rPh>
    <rPh sb="141" eb="143">
      <t>ジョウショウ</t>
    </rPh>
    <rPh sb="143" eb="145">
      <t>ケイコウ</t>
    </rPh>
    <rPh sb="146" eb="148">
      <t>スイイ</t>
    </rPh>
    <rPh sb="153" eb="155">
      <t>シハラ</t>
    </rPh>
    <rPh sb="155" eb="157">
      <t>ノウリョク</t>
    </rPh>
    <rPh sb="158" eb="160">
      <t>モンダイ</t>
    </rPh>
    <rPh sb="163" eb="165">
      <t>スイジュン</t>
    </rPh>
    <rPh sb="243" eb="245">
      <t>スウチ</t>
    </rPh>
    <rPh sb="362" eb="365">
      <t>マイネンド</t>
    </rPh>
    <rPh sb="367" eb="369">
      <t>オクエン</t>
    </rPh>
    <rPh sb="370" eb="372">
      <t>トウシ</t>
    </rPh>
    <rPh sb="372" eb="374">
      <t>キボ</t>
    </rPh>
    <rPh sb="375" eb="377">
      <t>ケイゾク</t>
    </rPh>
    <rPh sb="389" eb="390">
      <t>トモナ</t>
    </rPh>
    <rPh sb="391" eb="394">
      <t>シホンヒ</t>
    </rPh>
    <rPh sb="395" eb="398">
      <t>キギョウサイ</t>
    </rPh>
    <rPh sb="398" eb="400">
      <t>リシ</t>
    </rPh>
    <rPh sb="401" eb="403">
      <t>ゲンカ</t>
    </rPh>
    <rPh sb="403" eb="406">
      <t>ショウキャクヒ</t>
    </rPh>
    <rPh sb="408" eb="409">
      <t>タカ</t>
    </rPh>
    <rPh sb="412" eb="414">
      <t>ケイコウ</t>
    </rPh>
    <rPh sb="507" eb="509">
      <t>セイビ</t>
    </rPh>
    <rPh sb="510" eb="513">
      <t>スイセンカ</t>
    </rPh>
    <rPh sb="513" eb="515">
      <t>フキュウ</t>
    </rPh>
    <rPh sb="516" eb="518">
      <t>ソクシン</t>
    </rPh>
    <rPh sb="545" eb="546">
      <t>トウ</t>
    </rPh>
    <rPh sb="572" eb="574">
      <t>シタマワ</t>
    </rPh>
    <rPh sb="578" eb="579">
      <t>キョウ</t>
    </rPh>
    <rPh sb="580" eb="582">
      <t>スイイ</t>
    </rPh>
    <rPh sb="586" eb="588">
      <t>ジョウキョウ</t>
    </rPh>
    <rPh sb="600" eb="602">
      <t>ソウキ</t>
    </rPh>
    <rPh sb="617" eb="619">
      <t>ソクシン</t>
    </rPh>
    <phoneticPr fontId="18"/>
  </si>
  <si>
    <r>
      <t xml:space="preserve">①昭和32年から下水道整備に取り組んできていることから、類似団体平均と比較すると高い数値となっています。
②全国平均よりも低いものの、類似団体平均と比較すると高い数値となっていますが、下降傾向が続いていることから、計画的・効率的な管渠の更新に取り組んでいるといえます。
</t>
    </r>
    <r>
      <rPr>
        <sz val="11"/>
        <color theme="1"/>
        <rFont val="ＭＳ ゴシック"/>
        <family val="3"/>
        <charset val="128"/>
      </rPr>
      <t>③法定耐用年数を超えた管渠が多い状況にある中、計画的・効率的な管渠の更新に取り組んでいることから、全国平均、類似団体</t>
    </r>
    <r>
      <rPr>
        <sz val="11"/>
        <rFont val="ＭＳ ゴシック"/>
        <family val="3"/>
        <charset val="128"/>
      </rPr>
      <t>平均</t>
    </r>
    <r>
      <rPr>
        <sz val="11"/>
        <color theme="1"/>
        <rFont val="ＭＳ ゴシック"/>
        <family val="3"/>
        <charset val="128"/>
      </rPr>
      <t>と比較すると高い数値となっています。</t>
    </r>
    <rPh sb="42" eb="44">
      <t>スウチ</t>
    </rPh>
    <rPh sb="54" eb="56">
      <t>ゼンコク</t>
    </rPh>
    <rPh sb="56" eb="58">
      <t>ヘイキン</t>
    </rPh>
    <rPh sb="61" eb="62">
      <t>ヒク</t>
    </rPh>
    <rPh sb="92" eb="94">
      <t>カコウ</t>
    </rPh>
    <rPh sb="94" eb="96">
      <t>ケイコウ</t>
    </rPh>
    <rPh sb="97" eb="98">
      <t>ツヅ</t>
    </rPh>
    <rPh sb="184" eb="186">
      <t>ゼンコク</t>
    </rPh>
    <rPh sb="186" eb="188">
      <t>ヘイキン</t>
    </rPh>
    <rPh sb="193" eb="195">
      <t>ヘイキン</t>
    </rPh>
    <rPh sb="203" eb="205">
      <t>スウチ</t>
    </rPh>
    <phoneticPr fontId="18"/>
  </si>
  <si>
    <r>
      <t>　現在、下水道処理人口普及率の向上のため整備を進めており、水洗化の普及促進による下水道使用料の増収や、投資費用に要する財源を確保することが重要になることから、</t>
    </r>
    <r>
      <rPr>
        <sz val="11"/>
        <rFont val="ＭＳ ゴシック"/>
        <family val="3"/>
        <charset val="128"/>
      </rPr>
      <t>更なる経営基盤の強化に取り組む必要があります。
　令和4年3月に、下水道サービスの提供を安定的に継続するための基本方針となる経営戦略を策定しました。「環境にやさしい快適なくらしと災害に備えるまちづくりを支える下水道」を基本理念とし、生活排水対策の推進、防災基盤の強化、安定した下水道サービスの持続の3つ基本指針のもと、経営の健全化と基盤強化を図り、事業運営に取り組んでいくこととしています。</t>
    </r>
    <rPh sb="4" eb="7">
      <t>ゲスイドウ</t>
    </rPh>
    <rPh sb="7" eb="9">
      <t>ショリ</t>
    </rPh>
    <rPh sb="9" eb="11">
      <t>ジンコウ</t>
    </rPh>
    <rPh sb="20" eb="22">
      <t>セイビ</t>
    </rPh>
    <rPh sb="23" eb="24">
      <t>スス</t>
    </rPh>
    <rPh sb="29" eb="32">
      <t>スイセンカ</t>
    </rPh>
    <rPh sb="33" eb="35">
      <t>フキュウ</t>
    </rPh>
    <rPh sb="35" eb="37">
      <t>ソクシン</t>
    </rPh>
    <rPh sb="40" eb="43">
      <t>ゲスイドウ</t>
    </rPh>
    <rPh sb="43" eb="46">
      <t>シヨウリョウ</t>
    </rPh>
    <rPh sb="47" eb="49">
      <t>ゾウシュウ</t>
    </rPh>
    <rPh sb="51" eb="53">
      <t>トウシ</t>
    </rPh>
    <rPh sb="53" eb="55">
      <t>ヒヨウ</t>
    </rPh>
    <rPh sb="56" eb="57">
      <t>ヨウ</t>
    </rPh>
    <rPh sb="59" eb="61">
      <t>ザイゲン</t>
    </rPh>
    <rPh sb="62" eb="64">
      <t>カクホ</t>
    </rPh>
    <rPh sb="69" eb="71">
      <t>ジュウヨウ</t>
    </rPh>
    <rPh sb="94" eb="96">
      <t>ヒツヨウ</t>
    </rPh>
    <rPh sb="104" eb="106">
      <t>レイワ</t>
    </rPh>
    <rPh sb="107" eb="108">
      <t>ネン</t>
    </rPh>
    <rPh sb="109" eb="110">
      <t>ガツ</t>
    </rPh>
    <rPh sb="112" eb="115">
      <t>ゲスイドウ</t>
    </rPh>
    <rPh sb="120" eb="122">
      <t>テイキョウ</t>
    </rPh>
    <rPh sb="123" eb="126">
      <t>アンテイテキ</t>
    </rPh>
    <rPh sb="127" eb="129">
      <t>ケイゾク</t>
    </rPh>
    <rPh sb="134" eb="136">
      <t>キホン</t>
    </rPh>
    <rPh sb="136" eb="138">
      <t>ホウシン</t>
    </rPh>
    <rPh sb="141" eb="143">
      <t>ケイエイ</t>
    </rPh>
    <rPh sb="143" eb="145">
      <t>センリャク</t>
    </rPh>
    <rPh sb="146" eb="148">
      <t>サクテイ</t>
    </rPh>
    <rPh sb="154" eb="156">
      <t>カンキョウ</t>
    </rPh>
    <rPh sb="161" eb="163">
      <t>カイテキ</t>
    </rPh>
    <rPh sb="168" eb="170">
      <t>サイガイ</t>
    </rPh>
    <rPh sb="171" eb="172">
      <t>ソナ</t>
    </rPh>
    <rPh sb="180" eb="181">
      <t>ササ</t>
    </rPh>
    <rPh sb="183" eb="186">
      <t>ゲスイドウ</t>
    </rPh>
    <rPh sb="188" eb="190">
      <t>キホン</t>
    </rPh>
    <rPh sb="190" eb="192">
      <t>リネン</t>
    </rPh>
    <rPh sb="195" eb="197">
      <t>セイカツ</t>
    </rPh>
    <rPh sb="197" eb="199">
      <t>ハイスイ</t>
    </rPh>
    <rPh sb="199" eb="201">
      <t>タイサク</t>
    </rPh>
    <rPh sb="202" eb="204">
      <t>スイシン</t>
    </rPh>
    <rPh sb="205" eb="207">
      <t>ボウサイ</t>
    </rPh>
    <rPh sb="207" eb="209">
      <t>キバン</t>
    </rPh>
    <rPh sb="210" eb="212">
      <t>キョウカ</t>
    </rPh>
    <rPh sb="213" eb="215">
      <t>アンテイ</t>
    </rPh>
    <rPh sb="217" eb="220">
      <t>ゲスイドウ</t>
    </rPh>
    <rPh sb="225" eb="227">
      <t>ジゾク</t>
    </rPh>
    <rPh sb="230" eb="232">
      <t>キホン</t>
    </rPh>
    <rPh sb="232" eb="234">
      <t>シシン</t>
    </rPh>
    <rPh sb="238" eb="240">
      <t>ケイエイ</t>
    </rPh>
    <rPh sb="241" eb="244">
      <t>ケンゼンカ</t>
    </rPh>
    <rPh sb="245" eb="247">
      <t>キバン</t>
    </rPh>
    <rPh sb="247" eb="249">
      <t>キョウカ</t>
    </rPh>
    <rPh sb="250" eb="251">
      <t>ハカ</t>
    </rPh>
    <rPh sb="253" eb="255">
      <t>ジギョウ</t>
    </rPh>
    <rPh sb="255" eb="257">
      <t>ウンエイ</t>
    </rPh>
    <rPh sb="258" eb="259">
      <t>ト</t>
    </rPh>
    <rPh sb="260" eb="261">
      <t>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</si>
</sst>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font>
    <font>
      <sz val="10"/>
      <color theme="1"/>
      <name val="ＭＳ ゴシック"/>
      <family val="3"/>
      <charset val="128"/>
    </font>
    <font>
      <sz val="10"/>
      <name val="ＭＳ ゴシック"/>
      <family val="3"/>
      <charset val="128"/>
    </font>
    <font>
      <sz val="6"/>
      <name val="ＭＳ Ｐゴシック"/>
      <family val="3"/>
    </font>
    <font>
      <sz val="11"/>
      <color theme="1"/>
      <name val="ＭＳ ゴシック"/>
      <family val="3"/>
    </font>
    <font>
      <sz val="11"/>
      <name val="ＭＳ ゴシック"/>
      <family val="3"/>
      <charset val="128"/>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0.28999999999999998</c:v>
                </c:pt>
                <c:pt idx="1">
                  <c:v>0.18</c:v>
                </c:pt>
                <c:pt idx="2">
                  <c:v>0.15</c:v>
                </c:pt>
                <c:pt idx="3">
                  <c:v>0.31</c:v>
                </c:pt>
                <c:pt idx="4">
                  <c:v>0.36</c:v>
                </c:pt>
              </c:numCache>
            </c:numRef>
          </c:val>
          <c:extLst>
            <c:ext xmlns:c16="http://schemas.microsoft.com/office/drawing/2014/chart" uri="{C3380CC4-5D6E-409C-BE32-E72D297353CC}">
              <c16:uniqueId val="{00000000-5163-4C1C-971D-4CE2CBB6AE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5163-4C1C-971D-4CE2CBB6AE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64.03</c:v>
                </c:pt>
                <c:pt idx="1">
                  <c:v>84.69</c:v>
                </c:pt>
                <c:pt idx="2">
                  <c:v>66.77</c:v>
                </c:pt>
                <c:pt idx="3">
                  <c:v>70.83</c:v>
                </c:pt>
                <c:pt idx="4">
                  <c:v>69.7</c:v>
                </c:pt>
              </c:numCache>
            </c:numRef>
          </c:val>
          <c:extLst>
            <c:ext xmlns:c16="http://schemas.microsoft.com/office/drawing/2014/chart" uri="{C3380CC4-5D6E-409C-BE32-E72D297353CC}">
              <c16:uniqueId val="{00000000-6CE6-49FA-96CE-0C5FB26DC0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6CE6-49FA-96CE-0C5FB26DC0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70.97</c:v>
                </c:pt>
                <c:pt idx="1">
                  <c:v>71.38</c:v>
                </c:pt>
                <c:pt idx="2">
                  <c:v>71.31</c:v>
                </c:pt>
                <c:pt idx="3">
                  <c:v>71.52</c:v>
                </c:pt>
                <c:pt idx="4">
                  <c:v>71.540000000000006</c:v>
                </c:pt>
              </c:numCache>
            </c:numRef>
          </c:val>
          <c:extLst>
            <c:ext xmlns:c16="http://schemas.microsoft.com/office/drawing/2014/chart" uri="{C3380CC4-5D6E-409C-BE32-E72D297353CC}">
              <c16:uniqueId val="{00000000-8CA2-4D33-A063-96CC7DAF95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8CA2-4D33-A063-96CC7DAF95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114.14</c:v>
                </c:pt>
                <c:pt idx="1">
                  <c:v>114.55</c:v>
                </c:pt>
                <c:pt idx="2">
                  <c:v>115.33</c:v>
                </c:pt>
                <c:pt idx="3">
                  <c:v>117.19</c:v>
                </c:pt>
                <c:pt idx="4">
                  <c:v>118.17</c:v>
                </c:pt>
              </c:numCache>
            </c:numRef>
          </c:val>
          <c:extLst>
            <c:ext xmlns:c16="http://schemas.microsoft.com/office/drawing/2014/chart" uri="{C3380CC4-5D6E-409C-BE32-E72D297353CC}">
              <c16:uniqueId val="{00000000-30FB-4162-8985-7BD422D3E5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30FB-4162-8985-7BD422D3E5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34.229999999999997</c:v>
                </c:pt>
                <c:pt idx="1">
                  <c:v>35.57</c:v>
                </c:pt>
                <c:pt idx="2">
                  <c:v>36.99</c:v>
                </c:pt>
                <c:pt idx="3">
                  <c:v>62.4</c:v>
                </c:pt>
                <c:pt idx="4">
                  <c:v>37.200000000000003</c:v>
                </c:pt>
              </c:numCache>
            </c:numRef>
          </c:val>
          <c:extLst>
            <c:ext xmlns:c16="http://schemas.microsoft.com/office/drawing/2014/chart" uri="{C3380CC4-5D6E-409C-BE32-E72D297353CC}">
              <c16:uniqueId val="{00000000-FA12-48EB-A95B-AB5EF2AF6F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FA12-48EB-A95B-AB5EF2AF6F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3.33</c:v>
                </c:pt>
                <c:pt idx="1">
                  <c:v>3.74</c:v>
                </c:pt>
                <c:pt idx="2">
                  <c:v>4.2300000000000004</c:v>
                </c:pt>
                <c:pt idx="3">
                  <c:v>4.08</c:v>
                </c:pt>
                <c:pt idx="4">
                  <c:v>3.98</c:v>
                </c:pt>
              </c:numCache>
            </c:numRef>
          </c:val>
          <c:extLst>
            <c:ext xmlns:c16="http://schemas.microsoft.com/office/drawing/2014/chart" uri="{C3380CC4-5D6E-409C-BE32-E72D297353CC}">
              <c16:uniqueId val="{00000000-93B2-449F-A515-F49A9FA88A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93B2-449F-A515-F49A9FA88A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E-402D-A70C-2E48009BD4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1E7E-402D-A70C-2E48009BD4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71.099999999999994</c:v>
                </c:pt>
                <c:pt idx="1">
                  <c:v>74.34</c:v>
                </c:pt>
                <c:pt idx="2">
                  <c:v>74.930000000000007</c:v>
                </c:pt>
                <c:pt idx="3">
                  <c:v>85.54</c:v>
                </c:pt>
                <c:pt idx="4">
                  <c:v>91.87</c:v>
                </c:pt>
              </c:numCache>
            </c:numRef>
          </c:val>
          <c:extLst>
            <c:ext xmlns:c16="http://schemas.microsoft.com/office/drawing/2014/chart" uri="{C3380CC4-5D6E-409C-BE32-E72D297353CC}">
              <c16:uniqueId val="{00000000-C6E4-4DBC-A3D7-2EBE2403EC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6E4-4DBC-A3D7-2EBE2403EC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1110.8499999999999</c:v>
                </c:pt>
                <c:pt idx="1">
                  <c:v>1039.3399999999999</c:v>
                </c:pt>
                <c:pt idx="2">
                  <c:v>1042.3</c:v>
                </c:pt>
                <c:pt idx="3">
                  <c:v>1000.59</c:v>
                </c:pt>
                <c:pt idx="4">
                  <c:v>1128.73</c:v>
                </c:pt>
              </c:numCache>
            </c:numRef>
          </c:val>
          <c:extLst>
            <c:ext xmlns:c16="http://schemas.microsoft.com/office/drawing/2014/chart" uri="{C3380CC4-5D6E-409C-BE32-E72D297353CC}">
              <c16:uniqueId val="{00000000-08F7-4D23-ACF8-0BC8FB028E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08F7-4D23-ACF8-0BC8FB028E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A7-4AE3-8298-A5C57D2F8F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B2A7-4AE3-8298-A5C57D2F8F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227.29</c:v>
                </c:pt>
                <c:pt idx="1">
                  <c:v>226.53</c:v>
                </c:pt>
                <c:pt idx="2">
                  <c:v>225.8</c:v>
                </c:pt>
                <c:pt idx="3">
                  <c:v>221.8</c:v>
                </c:pt>
                <c:pt idx="4">
                  <c:v>224.74</c:v>
                </c:pt>
              </c:numCache>
            </c:numRef>
          </c:val>
          <c:extLst>
            <c:ext xmlns:c16="http://schemas.microsoft.com/office/drawing/2014/chart" uri="{C3380CC4-5D6E-409C-BE32-E72D297353CC}">
              <c16:uniqueId val="{00000000-7A45-44C4-9C77-9DFA1659EB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7A45-44C4-9C77-9DFA1659EB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福岡県　大牟田市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自治体職員</v>
      </c>
      <c r="AE8" s="65"/>
      <c r="AF8" s="65"/>
      <c r="AG8" s="65"/>
      <c r="AH8" s="65"/>
      <c r="AI8" s="65"/>
      <c r="AJ8" s="65"/>
      <c r="AK8" s="3"/>
      <c r="AL8" s="53">
        <f>データ!S6</f>
        <v>110266</v>
      </c>
      <c r="AM8" s="53"/>
      <c r="AN8" s="53"/>
      <c r="AO8" s="53"/>
      <c r="AP8" s="53"/>
      <c r="AQ8" s="53"/>
      <c r="AR8" s="53"/>
      <c r="AS8" s="53"/>
      <c r="AT8" s="52">
        <f>データ!T6</f>
        <v>81.45</v>
      </c>
      <c r="AU8" s="52"/>
      <c r="AV8" s="52"/>
      <c r="AW8" s="52"/>
      <c r="AX8" s="52"/>
      <c r="AY8" s="52"/>
      <c r="AZ8" s="52"/>
      <c r="BA8" s="52"/>
      <c r="BB8" s="52">
        <f>データ!U6</f>
        <v>1353.79</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57.14</v>
      </c>
      <c r="J10" s="52"/>
      <c r="K10" s="52"/>
      <c r="L10" s="52"/>
      <c r="M10" s="52"/>
      <c r="N10" s="52"/>
      <c r="O10" s="52"/>
      <c r="P10" s="52">
        <f>データ!P6</f>
        <v>70.959999999999994</v>
      </c>
      <c r="Q10" s="52"/>
      <c r="R10" s="52"/>
      <c r="S10" s="52"/>
      <c r="T10" s="52"/>
      <c r="U10" s="52"/>
      <c r="V10" s="52"/>
      <c r="W10" s="52">
        <f>データ!Q6</f>
        <v>82.96</v>
      </c>
      <c r="X10" s="52"/>
      <c r="Y10" s="52"/>
      <c r="Z10" s="52"/>
      <c r="AA10" s="52"/>
      <c r="AB10" s="52"/>
      <c r="AC10" s="52"/>
      <c r="AD10" s="53">
        <f>データ!R6</f>
        <v>4114</v>
      </c>
      <c r="AE10" s="53"/>
      <c r="AF10" s="53"/>
      <c r="AG10" s="53"/>
      <c r="AH10" s="53"/>
      <c r="AI10" s="53"/>
      <c r="AJ10" s="53"/>
      <c r="AK10" s="2"/>
      <c r="AL10" s="53">
        <f>データ!V6</f>
        <v>77634</v>
      </c>
      <c r="AM10" s="53"/>
      <c r="AN10" s="53"/>
      <c r="AO10" s="53"/>
      <c r="AP10" s="53"/>
      <c r="AQ10" s="53"/>
      <c r="AR10" s="53"/>
      <c r="AS10" s="53"/>
      <c r="AT10" s="52">
        <f>データ!W6</f>
        <v>18.61</v>
      </c>
      <c r="AU10" s="52"/>
      <c r="AV10" s="52"/>
      <c r="AW10" s="52"/>
      <c r="AX10" s="52"/>
      <c r="AY10" s="52"/>
      <c r="AZ10" s="52"/>
      <c r="BA10" s="52"/>
      <c r="BB10" s="52">
        <f>データ!X6</f>
        <v>4171.63</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114</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85"/>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85"/>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115</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TK/3sNXI00cSmBP6KOMa04Ehd3gAXewoZl0qppQZm134pCfnFgQC/X2wYrOYH03u47ypYtMtESBQ4UY0Yx8nw==" saltValue="KDUHX52DpaTCG9s/yuiR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402028</v>
      </c>
      <c r="D6" s="19">
        <f t="shared" si="3"/>
        <v>46</v>
      </c>
      <c r="E6" s="19">
        <f t="shared" si="3"/>
        <v>17</v>
      </c>
      <c r="F6" s="19">
        <f t="shared" si="3"/>
        <v>1</v>
      </c>
      <c r="G6" s="19">
        <f t="shared" si="3"/>
        <v>0</v>
      </c>
      <c r="H6" s="19" t="str">
        <f t="shared" si="3"/>
        <v>福岡県　大牟田市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57.14</v>
      </c>
      <c r="P6" s="20">
        <f t="shared" si="3"/>
        <v>70.959999999999994</v>
      </c>
      <c r="Q6" s="20">
        <f t="shared" si="3"/>
        <v>82.96</v>
      </c>
      <c r="R6" s="20">
        <f t="shared" si="3"/>
        <v>4114</v>
      </c>
      <c r="S6" s="20">
        <f t="shared" si="3"/>
        <v>110266</v>
      </c>
      <c r="T6" s="20">
        <f t="shared" si="3"/>
        <v>81.45</v>
      </c>
      <c r="U6" s="20">
        <f t="shared" si="3"/>
        <v>1353.79</v>
      </c>
      <c r="V6" s="20">
        <f t="shared" si="3"/>
        <v>77634</v>
      </c>
      <c r="W6" s="20">
        <f t="shared" si="3"/>
        <v>18.61</v>
      </c>
      <c r="X6" s="20">
        <f t="shared" si="3"/>
        <v>4171.63</v>
      </c>
      <c r="Y6" s="21">
        <f>IF(Y7="",NA(),Y7)</f>
        <v>114.14</v>
      </c>
      <c r="Z6" s="21">
        <f t="shared" ref="Z6:AH6" si="4">IF(Z7="",NA(),Z7)</f>
        <v>114.55</v>
      </c>
      <c r="AA6" s="21">
        <f t="shared" si="4"/>
        <v>115.33</v>
      </c>
      <c r="AB6" s="21">
        <f t="shared" si="4"/>
        <v>117.19</v>
      </c>
      <c r="AC6" s="21">
        <f t="shared" si="4"/>
        <v>118.17</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71.099999999999994</v>
      </c>
      <c r="AV6" s="21">
        <f t="shared" ref="AV6:BD6" si="6">IF(AV7="",NA(),AV7)</f>
        <v>74.34</v>
      </c>
      <c r="AW6" s="21">
        <f t="shared" si="6"/>
        <v>74.930000000000007</v>
      </c>
      <c r="AX6" s="21">
        <f t="shared" si="6"/>
        <v>85.54</v>
      </c>
      <c r="AY6" s="21">
        <f t="shared" si="6"/>
        <v>91.87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1110.8499999999999</v>
      </c>
      <c r="BG6" s="21">
        <f t="shared" ref="BG6:BO6" si="7">IF(BG7="",NA(),BG7)</f>
        <v>1039.3399999999999</v>
      </c>
      <c r="BH6" s="21">
        <f t="shared" si="7"/>
        <v>1042.3</v>
      </c>
      <c r="BI6" s="21">
        <f t="shared" si="7"/>
        <v>1000.59</v>
      </c>
      <c r="BJ6" s="21">
        <f t="shared" si="7"/>
        <v>1128.73</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96.54</v>
      </c>
      <c r="BW6" s="21">
        <f t="shared" si="8"/>
        <v>95.4</v>
      </c>
      <c r="BX6" s="21">
        <f t="shared" si="8"/>
        <v>94.69</v>
      </c>
      <c r="BY6" s="21">
        <f t="shared" si="8"/>
        <v>94.97</v>
      </c>
      <c r="BZ6" s="21">
        <f t="shared" si="8"/>
        <v>97.07</v>
      </c>
      <c r="CA6" s="20" t="str">
        <f>IF(CA7="","",IF(CA7="-","【-】","【"&amp;SUBSTITUTE(TEXT(CA7,"#,##0.00"),"-","△")&amp;"】"))</f>
        <v>【99.73】</v>
      </c>
      <c r="CB6" s="21">
        <f>IF(CB7="",NA(),CB7)</f>
        <v>227.29</v>
      </c>
      <c r="CC6" s="21">
        <f t="shared" ref="CC6:CK6" si="9">IF(CC7="",NA(),CC7)</f>
        <v>226.53</v>
      </c>
      <c r="CD6" s="21">
        <f t="shared" si="9"/>
        <v>225.8</v>
      </c>
      <c r="CE6" s="21">
        <f t="shared" si="9"/>
        <v>221.8</v>
      </c>
      <c r="CF6" s="21">
        <f t="shared" si="9"/>
        <v>224.74</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64.03</v>
      </c>
      <c r="CN6" s="21">
        <f t="shared" ref="CN6:CV6" si="10">IF(CN7="",NA(),CN7)</f>
        <v>84.69</v>
      </c>
      <c r="CO6" s="21">
        <f t="shared" si="10"/>
        <v>66.77</v>
      </c>
      <c r="CP6" s="21">
        <f t="shared" si="10"/>
        <v>70.83</v>
      </c>
      <c r="CQ6" s="21">
        <f t="shared" si="10"/>
        <v>69.7</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70.97</v>
      </c>
      <c r="CY6" s="21">
        <f t="shared" ref="CY6:DG6" si="11">IF(CY7="",NA(),CY7)</f>
        <v>71.38</v>
      </c>
      <c r="CZ6" s="21">
        <f t="shared" si="11"/>
        <v>71.31</v>
      </c>
      <c r="DA6" s="21">
        <f t="shared" si="11"/>
        <v>71.52</v>
      </c>
      <c r="DB6" s="21">
        <f t="shared" si="11"/>
        <v>71.540000000000006</v>
      </c>
      <c r="DC6" s="21">
        <f t="shared" si="11"/>
        <v>92.3</v>
      </c>
      <c r="DD6" s="21">
        <f t="shared" si="11"/>
        <v>92.55</v>
      </c>
      <c r="DE6" s="21">
        <f t="shared" si="11"/>
        <v>92.62</v>
      </c>
      <c r="DF6" s="21">
        <f t="shared" si="11"/>
        <v>92.72</v>
      </c>
      <c r="DG6" s="21">
        <f t="shared" si="11"/>
        <v>92.88</v>
      </c>
      <c r="DH6" s="20" t="str">
        <f>IF(DH7="","",IF(DH7="-","【-】","【"&amp;SUBSTITUTE(TEXT(DH7,"#,##0.00"),"-","△")&amp;"】"))</f>
        <v>【95.72】</v>
      </c>
      <c r="DI6" s="21">
        <f>IF(DI7="",NA(),DI7)</f>
        <v>34.229999999999997</v>
      </c>
      <c r="DJ6" s="21">
        <f t="shared" ref="DJ6:DR6" si="12">IF(DJ7="",NA(),DJ7)</f>
        <v>35.57</v>
      </c>
      <c r="DK6" s="21">
        <f t="shared" si="12"/>
        <v>36.99</v>
      </c>
      <c r="DL6" s="21">
        <f t="shared" si="12"/>
        <v>62.4</v>
      </c>
      <c r="DM6" s="21">
        <f t="shared" si="12"/>
        <v>37.200000000000003</v>
      </c>
      <c r="DN6" s="21">
        <f t="shared" si="12"/>
        <v>25.61</v>
      </c>
      <c r="DO6" s="21">
        <f t="shared" si="12"/>
        <v>26.13</v>
      </c>
      <c r="DP6" s="21">
        <f t="shared" si="12"/>
        <v>26.36</v>
      </c>
      <c r="DQ6" s="21">
        <f t="shared" si="12"/>
        <v>23.79</v>
      </c>
      <c r="DR6" s="21">
        <f t="shared" si="12"/>
        <v>25.66</v>
      </c>
      <c r="DS6" s="20" t="str">
        <f>IF(DS7="","",IF(DS7="-","【-】","【"&amp;SUBSTITUTE(TEXT(DS7,"#,##0.00"),"-","△")&amp;"】"))</f>
        <v>【38.17】</v>
      </c>
      <c r="DT6" s="21">
        <f>IF(DT7="",NA(),DT7)</f>
        <v>3.33</v>
      </c>
      <c r="DU6" s="21">
        <f t="shared" ref="DU6:EC6" si="13">IF(DU7="",NA(),DU7)</f>
        <v>3.74</v>
      </c>
      <c r="DV6" s="21">
        <f t="shared" si="13"/>
        <v>4.2300000000000004</v>
      </c>
      <c r="DW6" s="21">
        <f t="shared" si="13"/>
        <v>4.08</v>
      </c>
      <c r="DX6" s="21">
        <f t="shared" si="13"/>
        <v>3.98</v>
      </c>
      <c r="DY6" s="21">
        <f t="shared" si="13"/>
        <v>1.07</v>
      </c>
      <c r="DZ6" s="21">
        <f t="shared" si="13"/>
        <v>1.03</v>
      </c>
      <c r="EA6" s="21">
        <f t="shared" si="13"/>
        <v>1.43</v>
      </c>
      <c r="EB6" s="21">
        <f t="shared" si="13"/>
        <v>1.22</v>
      </c>
      <c r="EC6" s="21">
        <f t="shared" si="13"/>
        <v>1.61</v>
      </c>
      <c r="ED6" s="20" t="str">
        <f>IF(ED7="","",IF(ED7="-","【-】","【"&amp;SUBSTITUTE(TEXT(ED7,"#,##0.00"),"-","△")&amp;"】"))</f>
        <v>【6.54】</v>
      </c>
      <c r="EE6" s="21">
        <f>IF(EE7="",NA(),EE7)</f>
        <v>0.28999999999999998</v>
      </c>
      <c r="EF6" s="21">
        <f t="shared" ref="EF6:EN6" si="14">IF(EF7="",NA(),EF7)</f>
        <v>0.18</v>
      </c>
      <c r="EG6" s="21">
        <f t="shared" si="14"/>
        <v>0.15</v>
      </c>
      <c r="EH6" s="21">
        <f t="shared" si="14"/>
        <v>0.31</v>
      </c>
      <c r="EI6" s="21">
        <f t="shared" si="14"/>
        <v>0.36</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402028</v>
      </c>
      <c r="D7" s="23">
        <v>46</v>
      </c>
      <c r="E7" s="23">
        <v>17</v>
      </c>
      <c r="F7" s="23">
        <v>1</v>
      </c>
      <c r="G7" s="23">
        <v>0</v>
      </c>
      <c r="H7" s="23" t="s">
        <v>96</v>
      </c>
      <c r="I7" s="23" t="s">
        <v>97</v>
      </c>
      <c r="J7" s="23" t="s">
        <v>98</v>
      </c>
      <c r="K7" s="23" t="s">
        <v>99</v>
      </c>
      <c r="L7" s="23" t="s">
        <v>100</v>
      </c>
      <c r="M7" s="23" t="s">
        <v>101</v>
      </c>
      <c r="N7" s="24" t="s">
        <v>102</v>
      </c>
      <c r="O7" s="24">
        <v>57.14</v>
      </c>
      <c r="P7" s="24">
        <v>70.959999999999994</v>
      </c>
      <c r="Q7" s="24">
        <v>82.96</v>
      </c>
      <c r="R7" s="24">
        <v>4114</v>
      </c>
      <c r="S7" s="24">
        <v>110266</v>
      </c>
      <c r="T7" s="24">
        <v>81.45</v>
      </c>
      <c r="U7" s="24">
        <v>1353.79</v>
      </c>
      <c r="V7" s="24">
        <v>77634</v>
      </c>
      <c r="W7" s="24">
        <v>18.61</v>
      </c>
      <c r="X7" s="24">
        <v>4171.63</v>
      </c>
      <c r="Y7" s="24">
        <v>114.14</v>
      </c>
      <c r="Z7" s="24">
        <v>114.55</v>
      </c>
      <c r="AA7" s="24">
        <v>115.33</v>
      </c>
      <c r="AB7" s="24">
        <v>117.19</v>
      </c>
      <c r="AC7" s="24">
        <v>118.17</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71.099999999999994</v>
      </c>
      <c r="AV7" s="24">
        <v>74.34</v>
      </c>
      <c r="AW7" s="24">
        <v>74.930000000000007</v>
      </c>
      <c r="AX7" s="24">
        <v>85.54</v>
      </c>
      <c r="AY7" s="24">
        <v>91.87</v>
      </c>
      <c r="AZ7" s="24">
        <v>78.45</v>
      </c>
      <c r="BA7" s="24">
        <v>76.31</v>
      </c>
      <c r="BB7" s="24">
        <v>68.180000000000007</v>
      </c>
      <c r="BC7" s="24">
        <v>67.930000000000007</v>
      </c>
      <c r="BD7" s="24">
        <v>68.53</v>
      </c>
      <c r="BE7" s="24">
        <v>71.39</v>
      </c>
      <c r="BF7" s="24">
        <v>1110.8499999999999</v>
      </c>
      <c r="BG7" s="24">
        <v>1039.3399999999999</v>
      </c>
      <c r="BH7" s="24">
        <v>1042.3</v>
      </c>
      <c r="BI7" s="24">
        <v>1000.59</v>
      </c>
      <c r="BJ7" s="24">
        <v>1128.73</v>
      </c>
      <c r="BK7" s="24">
        <v>799.41</v>
      </c>
      <c r="BL7" s="24">
        <v>820.36</v>
      </c>
      <c r="BM7" s="24">
        <v>847.44</v>
      </c>
      <c r="BN7" s="24">
        <v>857.88</v>
      </c>
      <c r="BO7" s="24">
        <v>825.1</v>
      </c>
      <c r="BP7" s="24">
        <v>669.11</v>
      </c>
      <c r="BQ7" s="24">
        <v>100</v>
      </c>
      <c r="BR7" s="24">
        <v>100</v>
      </c>
      <c r="BS7" s="24">
        <v>100</v>
      </c>
      <c r="BT7" s="24">
        <v>100</v>
      </c>
      <c r="BU7" s="24">
        <v>100</v>
      </c>
      <c r="BV7" s="24">
        <v>96.54</v>
      </c>
      <c r="BW7" s="24">
        <v>95.4</v>
      </c>
      <c r="BX7" s="24">
        <v>94.69</v>
      </c>
      <c r="BY7" s="24">
        <v>94.97</v>
      </c>
      <c r="BZ7" s="24">
        <v>97.07</v>
      </c>
      <c r="CA7" s="24">
        <v>99.73</v>
      </c>
      <c r="CB7" s="24">
        <v>227.29</v>
      </c>
      <c r="CC7" s="24">
        <v>226.53</v>
      </c>
      <c r="CD7" s="24">
        <v>225.8</v>
      </c>
      <c r="CE7" s="24">
        <v>221.8</v>
      </c>
      <c r="CF7" s="24">
        <v>224.74</v>
      </c>
      <c r="CG7" s="24">
        <v>162.81</v>
      </c>
      <c r="CH7" s="24">
        <v>163.19999999999999</v>
      </c>
      <c r="CI7" s="24">
        <v>159.78</v>
      </c>
      <c r="CJ7" s="24">
        <v>159.49</v>
      </c>
      <c r="CK7" s="24">
        <v>157.81</v>
      </c>
      <c r="CL7" s="24">
        <v>134.97999999999999</v>
      </c>
      <c r="CM7" s="24">
        <v>64.03</v>
      </c>
      <c r="CN7" s="24">
        <v>84.69</v>
      </c>
      <c r="CO7" s="24">
        <v>66.77</v>
      </c>
      <c r="CP7" s="24">
        <v>70.83</v>
      </c>
      <c r="CQ7" s="24">
        <v>69.7</v>
      </c>
      <c r="CR7" s="24">
        <v>64.959999999999994</v>
      </c>
      <c r="CS7" s="24">
        <v>65.040000000000006</v>
      </c>
      <c r="CT7" s="24">
        <v>68.31</v>
      </c>
      <c r="CU7" s="24">
        <v>65.28</v>
      </c>
      <c r="CV7" s="24">
        <v>64.92</v>
      </c>
      <c r="CW7" s="24">
        <v>59.99</v>
      </c>
      <c r="CX7" s="24">
        <v>70.97</v>
      </c>
      <c r="CY7" s="24">
        <v>71.38</v>
      </c>
      <c r="CZ7" s="24">
        <v>71.31</v>
      </c>
      <c r="DA7" s="24">
        <v>71.52</v>
      </c>
      <c r="DB7" s="24">
        <v>71.540000000000006</v>
      </c>
      <c r="DC7" s="24">
        <v>92.3</v>
      </c>
      <c r="DD7" s="24">
        <v>92.55</v>
      </c>
      <c r="DE7" s="24">
        <v>92.62</v>
      </c>
      <c r="DF7" s="24">
        <v>92.72</v>
      </c>
      <c r="DG7" s="24">
        <v>92.88</v>
      </c>
      <c r="DH7" s="24">
        <v>95.72</v>
      </c>
      <c r="DI7" s="24">
        <v>34.229999999999997</v>
      </c>
      <c r="DJ7" s="24">
        <v>35.57</v>
      </c>
      <c r="DK7" s="24">
        <v>36.99</v>
      </c>
      <c r="DL7" s="24">
        <v>62.4</v>
      </c>
      <c r="DM7" s="24">
        <v>37.200000000000003</v>
      </c>
      <c r="DN7" s="24">
        <v>25.61</v>
      </c>
      <c r="DO7" s="24">
        <v>26.13</v>
      </c>
      <c r="DP7" s="24">
        <v>26.36</v>
      </c>
      <c r="DQ7" s="24">
        <v>23.79</v>
      </c>
      <c r="DR7" s="24">
        <v>25.66</v>
      </c>
      <c r="DS7" s="24">
        <v>38.17</v>
      </c>
      <c r="DT7" s="24">
        <v>3.33</v>
      </c>
      <c r="DU7" s="24">
        <v>3.74</v>
      </c>
      <c r="DV7" s="24">
        <v>4.2300000000000004</v>
      </c>
      <c r="DW7" s="24">
        <v>4.08</v>
      </c>
      <c r="DX7" s="24">
        <v>3.98</v>
      </c>
      <c r="DY7" s="24">
        <v>1.07</v>
      </c>
      <c r="DZ7" s="24">
        <v>1.03</v>
      </c>
      <c r="EA7" s="24">
        <v>1.43</v>
      </c>
      <c r="EB7" s="24">
        <v>1.22</v>
      </c>
      <c r="EC7" s="24">
        <v>1.61</v>
      </c>
      <c r="ED7" s="24">
        <v>6.54</v>
      </c>
      <c r="EE7" s="24">
        <v>0.28999999999999998</v>
      </c>
      <c r="EF7" s="24">
        <v>0.18</v>
      </c>
      <c r="EG7" s="24">
        <v>0.15</v>
      </c>
      <c r="EH7" s="24">
        <v>0.31</v>
      </c>
      <c r="EI7" s="24">
        <v>0.36</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2023-01-30T01:54:31Z</cp:lastPrinted>
  <dcterms:created xsi:type="dcterms:W3CDTF">2023-01-12T23:34:42Z</dcterms:created>
  <dcterms:modified xsi:type="dcterms:W3CDTF">2023-01-30T01:54:46Z</dcterms:modified>
  <cp:category/>
</cp:coreProperties>
</file>