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tabRatio="927"/>
  </bookViews>
  <sheets>
    <sheet name="届出書" sheetId="5" r:id="rId1"/>
    <sheet name="総合事業加算別紙" sheetId="1" r:id="rId2"/>
    <sheet name="総合事業加算別紙２（出張所等）" sheetId="8" r:id="rId3"/>
    <sheet name="ﾁｪｯｸ表" sheetId="13" r:id="rId4"/>
    <sheet name="別紙１" sheetId="10" r:id="rId5"/>
    <sheet name="別紙２" sheetId="9" r:id="rId6"/>
    <sheet name="別紙２シフト記号表（勤務時間帯）" sheetId="18" r:id="rId7"/>
    <sheet name="別紙２記入方法" sheetId="19" r:id="rId8"/>
    <sheet name="別紙２プルダウン・リスト" sheetId="20" r:id="rId9"/>
    <sheet name="別紙２【記載例】通所型サービス" sheetId="21" r:id="rId10"/>
    <sheet name="別紙２【記載例】シフト記号表（勤務時間帯）" sheetId="22" r:id="rId11"/>
    <sheet name="別紙３" sheetId="2" r:id="rId12"/>
    <sheet name="別紙４" sheetId="12" r:id="rId13"/>
    <sheet name="別紙5" sheetId="4" r:id="rId14"/>
    <sheet name="参考様式5-1" sheetId="3" r:id="rId15"/>
    <sheet name="参考様式5-2" sheetId="6" r:id="rId16"/>
    <sheet name="参考様式5-3" sheetId="14" r:id="rId17"/>
    <sheet name="参考様式5-4" sheetId="15" r:id="rId18"/>
    <sheet name="参考様式5-5" sheetId="16" r:id="rId19"/>
    <sheet name="参考様式5-6" sheetId="17" r:id="rId20"/>
    <sheet name="別紙●24" sheetId="7" state="hidden" r:id="rId21"/>
  </sheets>
  <definedNames>
    <definedName name="【記載例】シフト記号">'別紙２【記載例】シフト記号表（勤務時間帯）'!$C$6:$C$35</definedName>
    <definedName name="【記載例】シフト記号" localSheetId="6">'別紙２シフト記号表（勤務時間帯）'!$C$6:$C$35</definedName>
    <definedName name="職種">'別紙２プルダウン・リスト'!$C$12:$L$12</definedName>
    <definedName name="シフト記号表">'別紙２シフト記号表（勤務時間帯）'!$C$6:$C$35</definedName>
    <definedName name="管理者">'別紙２プルダウン・リスト'!$C$13:$C$25</definedName>
    <definedName name="っっｋ">#N/A</definedName>
    <definedName name="サービス名">#N/A</definedName>
    <definedName name="ｋ">#N/A</definedName>
    <definedName name="機能訓練指導員">'別紙２プルダウン・リスト'!$G$13:$G$25</definedName>
    <definedName name="っっっっｌ">#N/A</definedName>
    <definedName name="サービス名称">#N/A</definedName>
    <definedName name="だだ">#N/A</definedName>
    <definedName name="確認">#N/A</definedName>
    <definedName name="介護職員">'別紙２プルダウン・リスト'!$F$13:$F$25</definedName>
    <definedName name="生活相談員">'別紙２プルダウン・リスト'!$D$13:$D$25</definedName>
    <definedName name="看護職員">'別紙２プルダウン・リスト'!$E$13:$E$25</definedName>
    <definedName name="_xlnm.Print_Area" localSheetId="1">総合事業加算別紙!$A$1:$AF$47</definedName>
    <definedName name="Z_918D9391_3166_42FD_8CCC_73DDA136E9AD_.wvu.PrintArea" localSheetId="1" hidden="1">#N/A</definedName>
    <definedName name="_xlnm.Print_Area" localSheetId="11">別紙３!$A$1:$Y$15</definedName>
    <definedName name="_xlnm.Print_Area" localSheetId="13">別紙5!$A$1:$AD$47</definedName>
    <definedName name="_xlnm.Print_Area" localSheetId="0">届出書!$A$1:$AM$59</definedName>
    <definedName name="_xlnm.Print_Area" localSheetId="20">#N/A</definedName>
    <definedName name="_xlnm.Print_Area" localSheetId="2">'総合事業加算別紙２（出張所等）'!$A$1:$AF$32</definedName>
    <definedName name="Z_918D9391_3166_42FD_8CCC_73DDA136E9AD_.wvu.PrintArea" localSheetId="2" hidden="1">#N/A</definedName>
    <definedName name="_xlnm.Print_Area" localSheetId="5">別紙２!$A$1:$BF$71</definedName>
    <definedName name="_xlnm.Print_Titles" localSheetId="5">別紙２!$1:$21</definedName>
    <definedName name="_xlnm.Print_Area" localSheetId="4">別紙１!$A$1:$O$21</definedName>
    <definedName name="_xlnm.Print_Area" localSheetId="12">別紙４!$A$1:$AD$39</definedName>
    <definedName name="_xlnm.Print_Area" localSheetId="3">ﾁｪｯｸ表!$A$1:$G$37</definedName>
    <definedName name="_xlnm.Print_Area" localSheetId="7">別紙２記入方法!$B$1:$P$85</definedName>
    <definedName name="_xlnm.Print_Area" localSheetId="9">'別紙２【記載例】通所型サービス'!$A$1:$BF$71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<sst xmlns="http://schemas.openxmlformats.org/spreadsheetml/2006/main" xmlns:r="http://schemas.openxmlformats.org/officeDocument/2006/relationships" count="615" uniqueCount="615">
  <si>
    <t>施設等の区分</t>
  </si>
  <si>
    <t>〔介護予防通所介護相当サービス〕</t>
  </si>
  <si>
    <t>サービスを直接提供する職員の常勤換算数（届出月前３ヶ月の平均）</t>
  </si>
  <si>
    <t>事 業 所 番 号</t>
    <rPh sb="0" eb="1">
      <t>コト</t>
    </rPh>
    <rPh sb="2" eb="3">
      <t>ゴウ</t>
    </rPh>
    <rPh sb="4" eb="5">
      <t>ショ</t>
    </rPh>
    <rPh sb="6" eb="7">
      <t>バン</t>
    </rPh>
    <rPh sb="8" eb="9">
      <t>ゴウ</t>
    </rPh>
    <phoneticPr fontId="22"/>
  </si>
  <si>
    <t>所在地</t>
  </si>
  <si>
    <t>≪要 提出≫</t>
    <rPh sb="1" eb="2">
      <t>ヨウ</t>
    </rPh>
    <rPh sb="3" eb="5">
      <t>テイシュツ</t>
    </rPh>
    <phoneticPr fontId="35"/>
  </si>
  <si>
    <t>基準該当事業所番号</t>
    <rPh sb="0" eb="2">
      <t>キジュン</t>
    </rPh>
    <rPh sb="2" eb="4">
      <t>ガイトウ</t>
    </rPh>
    <rPh sb="4" eb="7">
      <t>ジギョウショ</t>
    </rPh>
    <rPh sb="7" eb="9">
      <t>バンゴウ</t>
    </rPh>
    <phoneticPr fontId="2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</si>
  <si>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5"/>
  </si>
  <si>
    <t>１ 減算型</t>
  </si>
  <si>
    <t>割 引</t>
  </si>
  <si>
    <t>LIFEへの登録</t>
    <rPh sb="6" eb="8">
      <t>トウロク</t>
    </rPh>
    <phoneticPr fontId="22"/>
  </si>
  <si>
    <t>日</t>
    <rPh sb="0" eb="1">
      <t>ニチ</t>
    </rPh>
    <phoneticPr fontId="35"/>
  </si>
  <si>
    <t>４ 加算Ⅱ</t>
  </si>
  <si>
    <t>②届出を行った場合は，職員の割合につき，毎月継続的に記録をとっておくこと。</t>
  </si>
  <si>
    <t>g</t>
  </si>
  <si>
    <t>訪問介護</t>
  </si>
  <si>
    <t>人員配置区分</t>
  </si>
  <si>
    <t>【自治体の皆様へ】</t>
    <rPh sb="1" eb="4">
      <t>ジチタイ</t>
    </rPh>
    <rPh sb="5" eb="7">
      <t>ミナサマ</t>
    </rPh>
    <phoneticPr fontId="35"/>
  </si>
  <si>
    <t>そ　 　　の　 　　他　　 　該　　 　当　　 　す 　　　る 　　　体 　　　制 　　　等</t>
  </si>
  <si>
    <t>サービス提供体制強化加算</t>
    <rPh sb="4" eb="6">
      <t>テイキョウ</t>
    </rPh>
    <rPh sb="6" eb="8">
      <t>タイセイ</t>
    </rPh>
    <rPh sb="8" eb="10">
      <t>キョウカ</t>
    </rPh>
    <rPh sb="10" eb="12">
      <t>カサン</t>
    </rPh>
    <phoneticPr fontId="22"/>
  </si>
  <si>
    <t>２　該当</t>
  </si>
  <si>
    <t>７月</t>
  </si>
  <si>
    <t>□</t>
  </si>
  <si>
    <t>　D列・・・「生活相談員」</t>
    <rPh sb="2" eb="3">
      <t>レツ</t>
    </rPh>
    <rPh sb="7" eb="9">
      <t>セイカツ</t>
    </rPh>
    <rPh sb="9" eb="12">
      <t>ソウダンイン</t>
    </rPh>
    <phoneticPr fontId="35"/>
  </si>
  <si>
    <t>１　なし</t>
  </si>
  <si>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5"/>
  </si>
  <si>
    <t>事業所・施設の状況</t>
  </si>
  <si>
    <t>２　あり</t>
  </si>
  <si>
    <t>５ 加算Ⅰ</t>
  </si>
  <si>
    <t>２ 基準型</t>
  </si>
  <si>
    <t>月</t>
    <rPh sb="0" eb="1">
      <t>ゲツ</t>
    </rPh>
    <phoneticPr fontId="22"/>
  </si>
  <si>
    <t>看護職員</t>
  </si>
  <si>
    <t>１ なし</t>
  </si>
  <si>
    <t>　受け入れた若年性認知症利用者（入所者・患者）ごとに個別の担当者を定めているか。</t>
  </si>
  <si>
    <t>t</t>
  </si>
  <si>
    <t>介護予防短期入所生活介護</t>
    <rPh sb="0" eb="2">
      <t>カイゴ</t>
    </rPh>
    <rPh sb="2" eb="4">
      <t>ヨボウ</t>
    </rPh>
    <phoneticPr fontId="22"/>
  </si>
  <si>
    <t>主たる事業所の所在地</t>
    <rPh sb="3" eb="6">
      <t>ジギョウショ</t>
    </rPh>
    <phoneticPr fontId="22"/>
  </si>
  <si>
    <t>１　割引率等</t>
  </si>
  <si>
    <t>若年性認知症利用者受入加算に関する状況（別紙３）</t>
  </si>
  <si>
    <t>２ あり</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</si>
  <si>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</si>
  <si>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2"/>
  </si>
  <si>
    <t>介護予防訪問介護</t>
    <rPh sb="0" eb="2">
      <t>カイゴ</t>
    </rPh>
    <rPh sb="2" eb="4">
      <t>ヨボウ</t>
    </rPh>
    <phoneticPr fontId="22"/>
  </si>
  <si>
    <t>事業所名</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</si>
  <si>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2"/>
  </si>
  <si>
    <t>居宅介護支援</t>
    <rPh sb="0" eb="2">
      <t>キョタク</t>
    </rPh>
    <rPh sb="2" eb="4">
      <t>カイゴ</t>
    </rPh>
    <rPh sb="4" eb="6">
      <t>シエン</t>
    </rPh>
    <phoneticPr fontId="2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</si>
  <si>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2"/>
  </si>
  <si>
    <t>　　6　「異動項目」欄には、(別紙1，1－2)「介護給付費算定に係る体制等状況一覧表」に掲げる項目を記載してください。</t>
  </si>
  <si>
    <t>同一建物減算（同一敷地内建物等に居住する者への提供割合90％以上）</t>
    <rPh sb="0" eb="2">
      <t>ドウイツ</t>
    </rPh>
    <rPh sb="2" eb="4">
      <t>タテモノ</t>
    </rPh>
    <rPh sb="4" eb="6">
      <t>ゲンサン</t>
    </rPh>
    <rPh sb="25" eb="27">
      <t>ワリアイ</t>
    </rPh>
    <rPh sb="30" eb="32">
      <t>イジョウ</t>
    </rPh>
    <phoneticPr fontId="22"/>
  </si>
  <si>
    <t>はい・いいえ</t>
  </si>
  <si>
    <t>常勤換算平均　Ｂ</t>
  </si>
  <si>
    <t>２ 看護職員</t>
    <rPh sb="2" eb="4">
      <t>カンゴ</t>
    </rPh>
    <rPh sb="4" eb="6">
      <t>ショクイン</t>
    </rPh>
    <phoneticPr fontId="22"/>
  </si>
  <si>
    <t>口腔連携強化加算</t>
    <rPh sb="0" eb="2">
      <t>コウクウ</t>
    </rPh>
    <rPh sb="2" eb="4">
      <t>レンケイ</t>
    </rPh>
    <rPh sb="4" eb="6">
      <t>キョウカ</t>
    </rPh>
    <rPh sb="6" eb="8">
      <t>カサン</t>
    </rPh>
    <phoneticPr fontId="22"/>
  </si>
  <si>
    <t>添付書類なし</t>
    <rPh sb="0" eb="2">
      <t>てんぷ</t>
    </rPh>
    <rPh sb="2" eb="4">
      <t>しょるい</t>
    </rPh>
    <phoneticPr fontId="22" type="Hiragana"/>
  </si>
  <si>
    <t>口腔機能向上加算</t>
    <rPh sb="6" eb="8">
      <t>カサン</t>
    </rPh>
    <phoneticPr fontId="22"/>
  </si>
  <si>
    <t>（標準様式１）</t>
    <rPh sb="1" eb="3">
      <t>ヒョウジュン</t>
    </rPh>
    <rPh sb="3" eb="5">
      <t>ヨウシキ</t>
    </rPh>
    <phoneticPr fontId="22"/>
  </si>
  <si>
    <t>　　　5　「異動等の区分」欄には、今回届出を行う事業所について該当する数字に「〇」を記入してください。</t>
  </si>
  <si>
    <t>１ 非該当</t>
  </si>
  <si>
    <t>生活機能向上連携加算に関する届出書</t>
  </si>
  <si>
    <t>介護職員</t>
  </si>
  <si>
    <t>介護予防支援</t>
    <rPh sb="0" eb="2">
      <t>カイゴ</t>
    </rPh>
    <rPh sb="2" eb="4">
      <t>ヨボウ</t>
    </rPh>
    <rPh sb="4" eb="6">
      <t>シエン</t>
    </rPh>
    <phoneticPr fontId="22"/>
  </si>
  <si>
    <t>1新規</t>
  </si>
  <si>
    <t>h</t>
  </si>
  <si>
    <t>サービスの種類</t>
  </si>
  <si>
    <t>生活機能向上グループ活動加算</t>
    <rPh sb="0" eb="2">
      <t>セイカツ</t>
    </rPh>
    <rPh sb="2" eb="4">
      <t>キノウ</t>
    </rPh>
    <rPh sb="4" eb="6">
      <t>コウジョウ</t>
    </rPh>
    <rPh sb="10" eb="12">
      <t>カツドウ</t>
    </rPh>
    <rPh sb="12" eb="14">
      <t>カサン</t>
    </rPh>
    <phoneticPr fontId="22"/>
  </si>
  <si>
    <t>事業所の状況</t>
  </si>
  <si>
    <t>①に占める③の割合が25％以上</t>
    <rPh sb="2" eb="3">
      <t>シ</t>
    </rPh>
    <rPh sb="7" eb="9">
      <t>ワリアイ</t>
    </rPh>
    <rPh sb="13" eb="15">
      <t>イジョウ</t>
    </rPh>
    <phoneticPr fontId="22"/>
  </si>
  <si>
    <t>通所型サービス（独自・定額）</t>
    <rPh sb="11" eb="13">
      <t>テイガク</t>
    </rPh>
    <phoneticPr fontId="22"/>
  </si>
  <si>
    <t>特別地域加算</t>
    <rPh sb="0" eb="2">
      <t>トクベツ</t>
    </rPh>
    <rPh sb="2" eb="4">
      <t>チイキ</t>
    </rPh>
    <rPh sb="4" eb="6">
      <t>カサン</t>
    </rPh>
    <phoneticPr fontId="59"/>
  </si>
  <si>
    <t>FAX番号</t>
  </si>
  <si>
    <t>３ 加算Ⅰ</t>
  </si>
  <si>
    <t>生活機能向上連携加算</t>
    <rPh sb="0" eb="2">
      <t>セイカツ</t>
    </rPh>
    <rPh sb="2" eb="4">
      <t>キノウ</t>
    </rPh>
    <rPh sb="4" eb="6">
      <t>コウジョウ</t>
    </rPh>
    <rPh sb="6" eb="8">
      <t>レンケイ</t>
    </rPh>
    <rPh sb="8" eb="10">
      <t>カサン</t>
    </rPh>
    <phoneticPr fontId="22"/>
  </si>
  <si>
    <t>事業所番号</t>
  </si>
  <si>
    <t>介護職員のうち介護福祉士の氏名、常勤換算数（届出月前３ヶ月の平均）</t>
  </si>
  <si>
    <t>A7</t>
  </si>
  <si>
    <t>２ 加算Ⅱ</t>
  </si>
  <si>
    <t>栄養アセスメント・栄養改善体制に関する届出書</t>
  </si>
  <si>
    <t>　</t>
  </si>
  <si>
    <t>　生活相談員、介護職員、看護職員、機能訓練指導員</t>
  </si>
  <si>
    <t>職員の欠員による減算の状況</t>
  </si>
  <si>
    <t>　　6　「異動項目」欄には、(別紙1-4)「介護予防・日常生活支援総合事業費算定に係る体制等状況一覧表」に掲げる項目</t>
  </si>
  <si>
    <t>サービス種別（</t>
    <rPh sb="4" eb="6">
      <t>シュベツ</t>
    </rPh>
    <phoneticPr fontId="35"/>
  </si>
  <si>
    <t>３ 介護職員</t>
    <rPh sb="2" eb="4">
      <t>カイゴ</t>
    </rPh>
    <rPh sb="4" eb="6">
      <t>ショクイン</t>
    </rPh>
    <phoneticPr fontId="22"/>
  </si>
  <si>
    <t>（別紙１）</t>
  </si>
  <si>
    <t>A6</t>
  </si>
  <si>
    <t>３　サービス提供体制強化加算（Ⅲ）</t>
  </si>
  <si>
    <t>９ 加算Ⅲ</t>
  </si>
  <si>
    <t>高齢者虐待防止措置実施の有無</t>
  </si>
  <si>
    <t>業務継続計画策定の有無</t>
  </si>
  <si>
    <t>生活機能向上グループ活動に係る計画書等様式</t>
  </si>
  <si>
    <t>通所介護</t>
  </si>
  <si>
    <t>　　3　「法人所轄庁」欄は、申請者が認可法人である場合に、その主務官庁の名称を記載してください。</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</si>
  <si>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</si>
  <si>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2"/>
  </si>
  <si>
    <t>備考　１　この表は、事業所所在地以外の場所で一部事業を実施する出張所等がある場合について記載することとし、複数出張所等を有する場合は出張所ごとに提出してください。</t>
  </si>
  <si>
    <t>○口腔機能向上体制の届出内容</t>
  </si>
  <si>
    <t>サービスを直接提供する職員のうち勤続年数７年以上の者の氏名、常勤換算数（３月を除く前年度の平均）</t>
  </si>
  <si>
    <t>科学的介護推進体制加算</t>
    <rPh sb="0" eb="3">
      <t>カガクテキ</t>
    </rPh>
    <rPh sb="3" eb="5">
      <t>カイゴ</t>
    </rPh>
    <rPh sb="5" eb="7">
      <t>スイシン</t>
    </rPh>
    <rPh sb="7" eb="9">
      <t>タイセイ</t>
    </rPh>
    <rPh sb="9" eb="11">
      <t>カサン</t>
    </rPh>
    <phoneticPr fontId="22"/>
  </si>
  <si>
    <t>社会福祉主事任用資格</t>
  </si>
  <si>
    <t>６ 加算Ⅲ</t>
  </si>
  <si>
    <t>介護福祉士の割合</t>
  </si>
  <si>
    <t>短期入所生活介護</t>
  </si>
  <si>
    <t>福祉用具貸与</t>
  </si>
  <si>
    <r>
      <t>1</t>
    </r>
    <r>
      <rPr>
        <sz val="11"/>
        <color auto="1"/>
        <rFont val="ＭＳ 明朝"/>
      </rPr>
      <t>0月の常勤換算数　⑦</t>
    </r>
  </si>
  <si>
    <t>提供サービス</t>
  </si>
  <si>
    <t>備考　１ 「割引｣を｢あり｣と記載する場合は「介護予防・日常生活支援総合事業者による事業費の割引に係る割引率の設定について」（別紙1）を添付してください。</t>
  </si>
  <si>
    <t>訪問型サービス（独自・定率）</t>
    <rPh sb="11" eb="13">
      <t>テイリツ</t>
    </rPh>
    <phoneticPr fontId="22"/>
  </si>
  <si>
    <t>変　更　前</t>
  </si>
  <si>
    <t>介護予防訪問入浴介護</t>
    <rPh sb="0" eb="2">
      <t>カイゴ</t>
    </rPh>
    <rPh sb="2" eb="4">
      <t>ヨボウ</t>
    </rPh>
    <phoneticPr fontId="22"/>
  </si>
  <si>
    <t>資格</t>
    <rPh sb="0" eb="2">
      <t>シカク</t>
    </rPh>
    <phoneticPr fontId="35"/>
  </si>
  <si>
    <t>通所型サービス（独自）</t>
    <rPh sb="0" eb="2">
      <t>ツウショ</t>
    </rPh>
    <rPh sb="2" eb="3">
      <t>ガタ</t>
    </rPh>
    <rPh sb="8" eb="10">
      <t>ドクジ</t>
    </rPh>
    <phoneticPr fontId="2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</si>
  <si>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2"/>
  </si>
  <si>
    <t>２ 該当</t>
  </si>
  <si>
    <t>①に占める②の割合が70％以上</t>
    <rPh sb="2" eb="3">
      <t>シ</t>
    </rPh>
    <rPh sb="7" eb="9">
      <t>ワリアイ</t>
    </rPh>
    <rPh sb="13" eb="15">
      <t>イジョウ</t>
    </rPh>
    <phoneticPr fontId="22"/>
  </si>
  <si>
    <t>A2</t>
  </si>
  <si>
    <t>C</t>
  </si>
  <si>
    <t>A3</t>
  </si>
  <si>
    <t>訪問型サービス（独自）</t>
  </si>
  <si>
    <t>日</t>
    <rPh sb="0" eb="1">
      <t>ヒ</t>
    </rPh>
    <phoneticPr fontId="22"/>
  </si>
  <si>
    <t>通所型サービス（独自）</t>
  </si>
  <si>
    <t>　　　適宜欄を補正して、全ての出張所等の状況について記載してください。</t>
  </si>
  <si>
    <t>←Ⅲは３０％以上が適</t>
  </si>
  <si>
    <t>栄養アセスメント・栄養改善体制</t>
    <rPh sb="0" eb="2">
      <t>エイヨウ</t>
    </rPh>
    <rPh sb="11" eb="13">
      <t>カイゼン</t>
    </rPh>
    <rPh sb="13" eb="15">
      <t>タイセイ</t>
    </rPh>
    <phoneticPr fontId="22"/>
  </si>
  <si>
    <t>受付番号</t>
  </si>
  <si>
    <t>年</t>
    <rPh sb="0" eb="1">
      <t>ネン</t>
    </rPh>
    <phoneticPr fontId="22"/>
  </si>
  <si>
    <t>令和</t>
    <rPh sb="0" eb="2">
      <t>レイワ</t>
    </rPh>
    <phoneticPr fontId="22"/>
  </si>
  <si>
    <r>
      <t>＜</t>
    </r>
    <r>
      <rPr>
        <sz val="9"/>
        <color auto="1"/>
        <rFont val="ＭＳ 明朝"/>
      </rPr>
      <t xml:space="preserve">参考様式5-5＞                             </t>
    </r>
  </si>
  <si>
    <t>名　称</t>
  </si>
  <si>
    <t>このことについて、関係書類を添えて以下のとおり届け出ます。</t>
  </si>
  <si>
    <t>言語聴覚士
歯科衛生士</t>
  </si>
  <si>
    <t>生活相談員</t>
    <rPh sb="0" eb="2">
      <t>セイカツ</t>
    </rPh>
    <rPh sb="2" eb="5">
      <t>ソウダンイン</t>
    </rPh>
    <phoneticPr fontId="35"/>
  </si>
  <si>
    <t>事業所所在地市町村番号</t>
  </si>
  <si>
    <t>指定事業者による介護予防・日常生活支援総合事業費の割引に係る割引率の設定について（別紙１）</t>
  </si>
  <si>
    <t>勤務期間</t>
  </si>
  <si>
    <t>届　出　者</t>
  </si>
  <si>
    <t>フリガナ</t>
  </si>
  <si>
    <t>　　　「株式会社」「有限会社」等の別を記入してください。</t>
  </si>
  <si>
    <t>名　　称</t>
  </si>
  <si>
    <t>(郵便番号</t>
  </si>
  <si>
    <t>訪問型サービス（独自・定額）</t>
    <rPh sb="11" eb="13">
      <t>テイガク</t>
    </rPh>
    <phoneticPr fontId="22"/>
  </si>
  <si>
    <t>⑤サービスを直接提供する職員とは次の職種をいう。</t>
  </si>
  <si>
    <t>）</t>
  </si>
  <si>
    <t>　　2　「法人である場合その種別」欄は、申請者が法人である場合に、「社会福祉法人」「医療法人」「社団法人」</t>
    <rPh sb="10" eb="12">
      <t>バアイ</t>
    </rPh>
    <phoneticPr fontId="22"/>
  </si>
  <si>
    <t>　　　　　</t>
  </si>
  <si>
    <t>月</t>
    <rPh sb="0" eb="1">
      <t>ツキ</t>
    </rPh>
    <phoneticPr fontId="22"/>
  </si>
  <si>
    <t>県</t>
    <rPh sb="0" eb="1">
      <t>ケン</t>
    </rPh>
    <phoneticPr fontId="22"/>
  </si>
  <si>
    <t>c</t>
  </si>
  <si>
    <t>群市</t>
    <rPh sb="0" eb="1">
      <t>グン</t>
    </rPh>
    <rPh sb="1" eb="2">
      <t>シ</t>
    </rPh>
    <phoneticPr fontId="22"/>
  </si>
  <si>
    <t>　(ビルの名称等)</t>
  </si>
  <si>
    <t>機能訓練指導員</t>
    <rPh sb="0" eb="2">
      <t>キノウ</t>
    </rPh>
    <rPh sb="2" eb="4">
      <t>クンレン</t>
    </rPh>
    <rPh sb="4" eb="7">
      <t>シドウイン</t>
    </rPh>
    <phoneticPr fontId="35"/>
  </si>
  <si>
    <t>職名</t>
  </si>
  <si>
    <t xml:space="preserve">(5) 当該サービス提供単位のサービス提供時間 </t>
    <rPh sb="4" eb="6">
      <t>トウガイ</t>
    </rPh>
    <rPh sb="10" eb="12">
      <t>テイキョウ</t>
    </rPh>
    <rPh sb="12" eb="14">
      <t>タンイ</t>
    </rPh>
    <rPh sb="19" eb="21">
      <t>テイキョウ</t>
    </rPh>
    <rPh sb="21" eb="23">
      <t>ジカン</t>
    </rPh>
    <phoneticPr fontId="35"/>
  </si>
  <si>
    <t>連 絡 先</t>
  </si>
  <si>
    <t>常勤換算数</t>
  </si>
  <si>
    <t>電話番号</t>
  </si>
  <si>
    <t>（参考）
(19) 1日の職種別人員内訳</t>
    <rPh sb="1" eb="3">
      <t>サンコウ</t>
    </rPh>
    <rPh sb="11" eb="12">
      <t>ニチ</t>
    </rPh>
    <rPh sb="13" eb="16">
      <t>ショクシュベツ</t>
    </rPh>
    <rPh sb="16" eb="17">
      <t>ニン</t>
    </rPh>
    <rPh sb="17" eb="18">
      <t>イン</t>
    </rPh>
    <rPh sb="18" eb="19">
      <t>ウチ</t>
    </rPh>
    <rPh sb="19" eb="20">
      <t>ヤク</t>
    </rPh>
    <phoneticPr fontId="35"/>
  </si>
  <si>
    <t>法人所轄庁</t>
  </si>
  <si>
    <t>氏名</t>
  </si>
  <si>
    <t>代表者の住所</t>
  </si>
  <si>
    <t>管理者の氏名</t>
  </si>
  <si>
    <t>　てサービスを利用者に直接提供する職員として勤務した年数を含めることができる。</t>
  </si>
  <si>
    <t>管理者の住所</t>
  </si>
  <si>
    <t>届出を行う事業所・施設の種類</t>
  </si>
  <si>
    <t>同一所在地において行う　　　　　　　　　　　　　　　事業等の種類</t>
  </si>
  <si>
    <t>実施事業</t>
  </si>
  <si>
    <t>勤続年数１０年以上の者の割合</t>
  </si>
  <si>
    <t>指定（許可）</t>
    <rPh sb="0" eb="2">
      <t>シテイ</t>
    </rPh>
    <rPh sb="3" eb="5">
      <t>キョカ</t>
    </rPh>
    <phoneticPr fontId="22"/>
  </si>
  <si>
    <t>異動等の区分</t>
  </si>
  <si>
    <t>一体的サービス提供加算</t>
    <rPh sb="0" eb="2">
      <t>イッタイ</t>
    </rPh>
    <rPh sb="2" eb="11">
      <t>テキサービステイキョウカサン</t>
    </rPh>
    <phoneticPr fontId="22"/>
  </si>
  <si>
    <t>a</t>
  </si>
  <si>
    <t>通所型サービス（独自）</t>
    <rPh sb="0" eb="2">
      <t>ツウショ</t>
    </rPh>
    <phoneticPr fontId="22"/>
  </si>
  <si>
    <t>異動（予定）</t>
  </si>
  <si>
    <t>r</t>
  </si>
  <si>
    <t>異動項目</t>
  </si>
  <si>
    <t>年月日</t>
    <rPh sb="0" eb="3">
      <t>ネンガッピ</t>
    </rPh>
    <phoneticPr fontId="2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</si>
  <si>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35"/>
  </si>
  <si>
    <t>(※変更の場合)</t>
    <rPh sb="2" eb="4">
      <t>ヘンコウ</t>
    </rPh>
    <rPh sb="5" eb="7">
      <t>バアイ</t>
    </rPh>
    <phoneticPr fontId="22"/>
  </si>
  <si>
    <t>2変更</t>
  </si>
  <si>
    <t>生活機能向上連携加算</t>
  </si>
  <si>
    <t>3終了</t>
  </si>
  <si>
    <t>訪問入浴介護</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</si>
  <si>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5"/>
  </si>
  <si>
    <t>介護予防福祉用具貸与</t>
    <rPh sb="0" eb="2">
      <t>カイゴ</t>
    </rPh>
    <rPh sb="2" eb="4">
      <t>ヨボウ</t>
    </rPh>
    <phoneticPr fontId="22"/>
  </si>
  <si>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</si>
  <si>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2"/>
  </si>
  <si>
    <t>大牟田市長</t>
    <rPh sb="0" eb="3">
      <t>オオムタ</t>
    </rPh>
    <rPh sb="3" eb="5">
      <t>シチョウ</t>
    </rPh>
    <phoneticPr fontId="22"/>
  </si>
  <si>
    <t>医療機関コード等</t>
    <rPh sb="0" eb="2">
      <t>イリョウ</t>
    </rPh>
    <rPh sb="2" eb="4">
      <t>キカン</t>
    </rPh>
    <rPh sb="7" eb="8">
      <t>トウ</t>
    </rPh>
    <phoneticPr fontId="22"/>
  </si>
  <si>
    <t>特記事項</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</si>
  <si>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5"/>
  </si>
  <si>
    <t>変　更　後</t>
    <rPh sb="4" eb="5">
      <t>ゴ</t>
    </rPh>
    <phoneticPr fontId="22"/>
  </si>
  <si>
    <t>関係書類</t>
  </si>
  <si>
    <t>別添のとおり</t>
  </si>
  <si>
    <t>　Ⅰの場合は７０％以上が適
←Ⅱの場合は５０％以上が適
　Ⅲの場合は４０％以上が適</t>
  </si>
  <si>
    <t>８月</t>
  </si>
  <si>
    <r>
      <t>Ｂ</t>
    </r>
    <r>
      <rPr>
        <b/>
        <sz val="11"/>
        <color auto="1"/>
        <rFont val="ＭＳ 明朝"/>
      </rPr>
      <t>／Ａ × １００</t>
    </r>
  </si>
  <si>
    <t>備考1　「受付番号」「事業所所在市町村番号」欄には記載しないでください。</t>
  </si>
  <si>
    <t>　(9) 従業者の氏名を記入してください。</t>
    <rPh sb="5" eb="8">
      <t>ジュウギョウシャ</t>
    </rPh>
    <rPh sb="9" eb="11">
      <t>シメイ</t>
    </rPh>
    <rPh sb="12" eb="14">
      <t>キニュウ</t>
    </rPh>
    <phoneticPr fontId="35"/>
  </si>
  <si>
    <t>　　2　「法人の種別」欄は、申請者が法人である場合に、「社会福祉法人」「医療法人」「社団法人」「財団法人」</t>
  </si>
  <si>
    <t>　　4　「実施事業」欄は、該当する欄に「〇」を記入してください。</t>
  </si>
  <si>
    <t>　　7　「特記事項」欄には、異動の状況について具体的に記載してください。</t>
  </si>
  <si>
    <t>※常勤換算数は、月ごとに小数点第３位以下を切り捨てて算出してください。（例　３．５６７の場合　３．５６）</t>
  </si>
  <si>
    <t>　　8　「主たる事業所の所在地以外の場所で一部実施する場合の出張所等の所在地」について、複数の出張所等を有する場合は、</t>
  </si>
  <si>
    <t>介護給付費算定に係る体制等に関する進達書＜基準該当事業者用＞</t>
    <rPh sb="17" eb="19">
      <t>シンタツ</t>
    </rPh>
    <rPh sb="21" eb="23">
      <t>キジュン</t>
    </rPh>
    <rPh sb="23" eb="25">
      <t>ガイトウ</t>
    </rPh>
    <rPh sb="25" eb="28">
      <t>ジギョウシャ</t>
    </rPh>
    <phoneticPr fontId="22"/>
  </si>
  <si>
    <t>割引率</t>
  </si>
  <si>
    <t>市町村長名</t>
    <rPh sb="0" eb="3">
      <t>シチョウソン</t>
    </rPh>
    <rPh sb="3" eb="4">
      <t>チョウ</t>
    </rPh>
    <rPh sb="4" eb="5">
      <t>メイ</t>
    </rPh>
    <phoneticPr fontId="2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</si>
  <si>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2"/>
  </si>
  <si>
    <t>法人である場合その種別</t>
    <rPh sb="5" eb="7">
      <t>バアイ</t>
    </rPh>
    <phoneticPr fontId="22"/>
  </si>
  <si>
    <t>通所型サービス（独自・定率）</t>
    <rPh sb="0" eb="2">
      <t>ツウショ</t>
    </rPh>
    <rPh sb="2" eb="3">
      <t>カタ</t>
    </rPh>
    <rPh sb="11" eb="13">
      <t>テイリツ</t>
    </rPh>
    <phoneticPr fontId="22"/>
  </si>
  <si>
    <t>代表者の職・氏名</t>
  </si>
  <si>
    <t>主たる事業所の所在地以外の場所で一部実施する場合の出張所等の所在地</t>
  </si>
  <si>
    <t>届出を行う事業所の状況</t>
    <rPh sb="9" eb="11">
      <t>ジョウキョウ</t>
    </rPh>
    <phoneticPr fontId="22"/>
  </si>
  <si>
    <t>－</t>
  </si>
  <si>
    <t>登録年</t>
    <rPh sb="0" eb="2">
      <t>トウロク</t>
    </rPh>
    <rPh sb="2" eb="3">
      <t>ネン</t>
    </rPh>
    <phoneticPr fontId="22"/>
  </si>
  <si>
    <t>市町村が定める率</t>
    <rPh sb="0" eb="3">
      <t>シチョウソン</t>
    </rPh>
    <rPh sb="4" eb="5">
      <t>サダ</t>
    </rPh>
    <rPh sb="7" eb="8">
      <t>リツ</t>
    </rPh>
    <phoneticPr fontId="22"/>
  </si>
  <si>
    <t>月日</t>
    <rPh sb="0" eb="2">
      <t>ガッピ</t>
    </rPh>
    <phoneticPr fontId="22"/>
  </si>
  <si>
    <t>(市町村記載)</t>
    <rPh sb="1" eb="4">
      <t>シチョウソン</t>
    </rPh>
    <rPh sb="4" eb="6">
      <t>キサイ</t>
    </rPh>
    <phoneticPr fontId="22"/>
  </si>
  <si>
    <t>％</t>
  </si>
  <si>
    <t>　　　8　「特記事項」欄には、異動の状況について具体的に記載してください。</t>
  </si>
  <si>
    <t>登録を受けている市町村</t>
    <rPh sb="0" eb="2">
      <t>トウロク</t>
    </rPh>
    <rPh sb="3" eb="4">
      <t>ウ</t>
    </rPh>
    <rPh sb="8" eb="11">
      <t>シチョウソン</t>
    </rPh>
    <phoneticPr fontId="22"/>
  </si>
  <si>
    <t>（指定を受けている場合）</t>
    <rPh sb="1" eb="3">
      <t>シテイ</t>
    </rPh>
    <rPh sb="4" eb="5">
      <t>ウ</t>
    </rPh>
    <rPh sb="9" eb="11">
      <t>バアイ</t>
    </rPh>
    <phoneticPr fontId="22"/>
  </si>
  <si>
    <t>既に指定等を受けている事業</t>
    <rPh sb="0" eb="1">
      <t>スデ</t>
    </rPh>
    <rPh sb="2" eb="4">
      <t>シテイ</t>
    </rPh>
    <rPh sb="4" eb="5">
      <t>トウ</t>
    </rPh>
    <rPh sb="6" eb="7">
      <t>ウ</t>
    </rPh>
    <rPh sb="11" eb="13">
      <t>ジギョウ</t>
    </rPh>
    <phoneticPr fontId="22"/>
  </si>
  <si>
    <t>（別紙４）</t>
  </si>
  <si>
    <t>備考1　「受付番号」欄には記載しないでください。</t>
    <rPh sb="7" eb="9">
      <t>バンゴウ</t>
    </rPh>
    <phoneticPr fontId="22"/>
  </si>
  <si>
    <t>　　　「財団法人」「株式会社」「有限会社」等の別を記入してください。</t>
    <rPh sb="7" eb="8">
      <t>ジン</t>
    </rPh>
    <rPh sb="10" eb="12">
      <t>カブシキ</t>
    </rPh>
    <rPh sb="12" eb="14">
      <t>カイシャ</t>
    </rPh>
    <phoneticPr fontId="22"/>
  </si>
  <si>
    <t>　　8　「特記事項」欄には、異動の状況について具体的に記載してください。</t>
  </si>
  <si>
    <t>介護福祉士のうち勤続年数１０年以上の者の氏名、常勤換算数（届出月前３ヶ月の平均）</t>
  </si>
  <si>
    <t>前年度４月～２月の分。なお、前年度実績が６月に満たない場合は届出前３か月分</t>
  </si>
  <si>
    <t>　　9　「主たる事業所の所在地以外の場所で一部実施する場合の出張所等の所在地」について、複数の出張所等を有する場合は、</t>
  </si>
  <si>
    <t>はり師</t>
    <rPh sb="2" eb="3">
      <t>シ</t>
    </rPh>
    <phoneticPr fontId="35"/>
  </si>
  <si>
    <t>管理者</t>
    <rPh sb="0" eb="3">
      <t>カンリシャ</t>
    </rPh>
    <phoneticPr fontId="3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</si>
  <si>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</si>
  <si>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</si>
  <si>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</si>
  <si>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職種は、生活相談員・介護職員・看護職員・機能訓練指導員のいずれかを記入してください。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</si>
  <si>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</si>
  <si>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</si>
  <si>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22"/>
  </si>
  <si>
    <t>　　　9　「主たる事業所の所在地以外の場所で一部実施する場合の出張所等の所在地」について、複数の出張所等を有する場合は、適宜欄を補正して、全ての出張所等の状況について記載してください。</t>
  </si>
  <si>
    <t>～</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</si>
  <si>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2"/>
  </si>
  <si>
    <t>６月の常勤換算数　③</t>
  </si>
  <si>
    <t>日</t>
    <rPh sb="0" eb="1">
      <t>ニチ</t>
    </rPh>
    <phoneticPr fontId="22"/>
  </si>
  <si>
    <t>5　介護職員等の状況</t>
    <rPh sb="2" eb="4">
      <t>カイゴ</t>
    </rPh>
    <rPh sb="4" eb="6">
      <t>ショクイン</t>
    </rPh>
    <rPh sb="6" eb="7">
      <t>トウ</t>
    </rPh>
    <rPh sb="8" eb="10">
      <t>ジョウキョウ</t>
    </rPh>
    <phoneticPr fontId="22"/>
  </si>
  <si>
    <t>主たる事業所・施設の　　　　　　　　　所在地</t>
  </si>
  <si>
    <t>主たる事務所の所在地</t>
  </si>
  <si>
    <t>1　新規</t>
  </si>
  <si>
    <t>2　変更</t>
  </si>
  <si>
    <t>２月</t>
  </si>
  <si>
    <t>3　終了</t>
  </si>
  <si>
    <t>有</t>
    <rPh sb="0" eb="1">
      <t>ア</t>
    </rPh>
    <phoneticPr fontId="22"/>
  </si>
  <si>
    <t>５月</t>
  </si>
  <si>
    <t>e</t>
  </si>
  <si>
    <t>・</t>
  </si>
  <si>
    <t>緩和した基準による通所型サービス</t>
  </si>
  <si>
    <t>無</t>
    <rPh sb="0" eb="1">
      <t>ナ</t>
    </rPh>
    <phoneticPr fontId="22"/>
  </si>
  <si>
    <t>単位目</t>
    <rPh sb="0" eb="2">
      <t>タンイ</t>
    </rPh>
    <rPh sb="2" eb="3">
      <t>メ</t>
    </rPh>
    <phoneticPr fontId="35"/>
  </si>
  <si>
    <t>No</t>
  </si>
  <si>
    <t>①</t>
  </si>
  <si>
    <r>
      <t>Ｌ</t>
    </r>
    <r>
      <rPr>
        <sz val="10"/>
        <color auto="1"/>
        <rFont val="ＭＳ 明朝"/>
      </rPr>
      <t>ＩＦＥの活用等が要件に含まれる加算です。算定の意向があれば状況一覧表に「あり」とすること。</t>
    </r>
  </si>
  <si>
    <t>人</t>
    <rPh sb="0" eb="1">
      <t>ニン</t>
    </rPh>
    <phoneticPr fontId="22"/>
  </si>
  <si>
    <t>②</t>
  </si>
  <si>
    <t>③</t>
  </si>
  <si>
    <t>１．サービス種別</t>
    <rPh sb="6" eb="8">
      <t>シュベツ</t>
    </rPh>
    <phoneticPr fontId="35"/>
  </si>
  <si>
    <t>1　事 業 所 名</t>
  </si>
  <si>
    <t>４週</t>
  </si>
  <si>
    <t>2　異 動 区 分</t>
    <rPh sb="2" eb="3">
      <t>イ</t>
    </rPh>
    <rPh sb="4" eb="5">
      <t>ドウ</t>
    </rPh>
    <rPh sb="6" eb="7">
      <t>ク</t>
    </rPh>
    <rPh sb="8" eb="9">
      <t>ブン</t>
    </rPh>
    <phoneticPr fontId="22"/>
  </si>
  <si>
    <t>８月の常勤換算数　⑤</t>
  </si>
  <si>
    <t>（１）サービス提供体制強化加算（Ⅰ）</t>
    <rPh sb="7" eb="9">
      <t>テイキョウ</t>
    </rPh>
    <rPh sb="9" eb="11">
      <t>タイセイ</t>
    </rPh>
    <rPh sb="11" eb="13">
      <t>キョウカ</t>
    </rPh>
    <rPh sb="13" eb="15">
      <t>カサン</t>
    </rPh>
    <phoneticPr fontId="22"/>
  </si>
  <si>
    <t>介護福祉士等の
状況</t>
    <rPh sb="0" eb="2">
      <t>カイゴ</t>
    </rPh>
    <rPh sb="2" eb="5">
      <t>フクシシ</t>
    </rPh>
    <rPh sb="5" eb="6">
      <t>トウ</t>
    </rPh>
    <rPh sb="8" eb="10">
      <t>ジョウキョウ</t>
    </rPh>
    <phoneticPr fontId="22"/>
  </si>
  <si>
    <t>介護職員の総数（常勤換算）</t>
    <rPh sb="0" eb="2">
      <t>カイゴ</t>
    </rPh>
    <rPh sb="2" eb="4">
      <t>ショクイン</t>
    </rPh>
    <rPh sb="5" eb="7">
      <t>ソウスウ</t>
    </rPh>
    <rPh sb="8" eb="10">
      <t>ジョウキン</t>
    </rPh>
    <rPh sb="10" eb="12">
      <t>カンサン</t>
    </rPh>
    <phoneticPr fontId="22"/>
  </si>
  <si>
    <t>①のうち介護福祉士の総数（常勤換算）</t>
    <rPh sb="4" eb="6">
      <t>カイゴ</t>
    </rPh>
    <rPh sb="6" eb="9">
      <t>フクシシ</t>
    </rPh>
    <rPh sb="10" eb="12">
      <t>ソウスウ</t>
    </rPh>
    <rPh sb="13" eb="15">
      <t>ジョウキン</t>
    </rPh>
    <rPh sb="15" eb="17">
      <t>カンサン</t>
    </rPh>
    <phoneticPr fontId="22"/>
  </si>
  <si>
    <t>又は</t>
    <rPh sb="0" eb="1">
      <t>マタ</t>
    </rPh>
    <phoneticPr fontId="22"/>
  </si>
  <si>
    <t>①のうち勤続年数10年以上の介護福祉士の総数（常勤換算）</t>
    <rPh sb="4" eb="6">
      <t>キンゾク</t>
    </rPh>
    <rPh sb="6" eb="8">
      <t>ネンスウ</t>
    </rPh>
    <rPh sb="10" eb="13">
      <t>ネンイジョウ</t>
    </rPh>
    <rPh sb="14" eb="16">
      <t>カイゴ</t>
    </rPh>
    <rPh sb="16" eb="19">
      <t>フクシシ</t>
    </rPh>
    <phoneticPr fontId="22"/>
  </si>
  <si>
    <t>（２）サービス提供体制強化加算（Ⅱ）</t>
    <rPh sb="7" eb="9">
      <t>テイキョウ</t>
    </rPh>
    <rPh sb="9" eb="11">
      <t>タイセイ</t>
    </rPh>
    <rPh sb="11" eb="13">
      <t>キョウカ</t>
    </rPh>
    <rPh sb="13" eb="15">
      <t>カサン</t>
    </rPh>
    <phoneticPr fontId="22"/>
  </si>
  <si>
    <t>n</t>
  </si>
  <si>
    <t>（別紙５）</t>
  </si>
  <si>
    <t>①に占める②の割合が40％以上</t>
    <rPh sb="2" eb="3">
      <t>シ</t>
    </rPh>
    <rPh sb="7" eb="9">
      <t>ワリアイ</t>
    </rPh>
    <rPh sb="13" eb="15">
      <t>イジョウ</t>
    </rPh>
    <phoneticPr fontId="22"/>
  </si>
  <si>
    <t>　介護予防通所介護相当サービス</t>
  </si>
  <si>
    <t>①に占める②の割合が30％以上</t>
    <rPh sb="2" eb="3">
      <t>シ</t>
    </rPh>
    <rPh sb="7" eb="9">
      <t>ワリアイ</t>
    </rPh>
    <rPh sb="13" eb="15">
      <t>イジョウ</t>
    </rPh>
    <phoneticPr fontId="22"/>
  </si>
  <si>
    <r>
      <t>（</t>
    </r>
    <r>
      <rPr>
        <sz val="11"/>
        <color auto="1"/>
        <rFont val="ＭＳ 明朝"/>
      </rPr>
      <t>前年度の実績が</t>
    </r>
    <r>
      <rPr>
        <u/>
        <sz val="11"/>
        <color auto="1"/>
        <rFont val="ＭＳ 明朝"/>
      </rPr>
      <t>６月に満たない</t>
    </r>
    <r>
      <rPr>
        <sz val="11"/>
        <color auto="1"/>
        <rFont val="ＭＳ 明朝"/>
      </rPr>
      <t>事業所用）</t>
    </r>
  </si>
  <si>
    <t>勤続年数の状況</t>
    <rPh sb="0" eb="2">
      <t>キンゾク</t>
    </rPh>
    <rPh sb="2" eb="4">
      <t>ネンスウ</t>
    </rPh>
    <rPh sb="5" eb="7">
      <t>ジョウキョウ</t>
    </rPh>
    <phoneticPr fontId="22"/>
  </si>
  <si>
    <t>サービスを直接提供する職員のうち勤続年数７年以上の者の氏名、常勤換算数（届出月前３ヶ月の平均）</t>
  </si>
  <si>
    <t>①のうち勤続年数７年以上の者の総数（常勤換算）</t>
  </si>
  <si>
    <t>勤続年数７年以上の者の割合</t>
  </si>
  <si>
    <r>
      <t>＜</t>
    </r>
    <r>
      <rPr>
        <sz val="9"/>
        <color auto="1"/>
        <rFont val="ＭＳ 明朝"/>
      </rPr>
      <t xml:space="preserve">参考様式5-4＞                            </t>
    </r>
  </si>
  <si>
    <t>備考</t>
    <rPh sb="0" eb="2">
      <t>ビコウ</t>
    </rPh>
    <phoneticPr fontId="22"/>
  </si>
  <si>
    <t>加算
追加
・
加算
削除</t>
  </si>
  <si>
    <t>介護予防・日常生活支援総合事業費算定に係る体制等に関する届出書＜指定事業者用＞</t>
  </si>
  <si>
    <t>科学的介護推進体制加算</t>
  </si>
  <si>
    <t>届　出　者</t>
    <rPh sb="0" eb="1">
      <t>トドケ</t>
    </rPh>
    <rPh sb="2" eb="3">
      <t>デ</t>
    </rPh>
    <phoneticPr fontId="2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</si>
  <si>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5"/>
  </si>
  <si>
    <t>法人の種別</t>
  </si>
  <si>
    <t>1週目</t>
    <rPh sb="1" eb="2">
      <t>シュウ</t>
    </rPh>
    <rPh sb="2" eb="3">
      <t>メ</t>
    </rPh>
    <phoneticPr fontId="35"/>
  </si>
  <si>
    <t>（別紙２）</t>
    <rPh sb="1" eb="3">
      <t>ベッシ</t>
    </rPh>
    <phoneticPr fontId="22"/>
  </si>
  <si>
    <t>　　5　「異動等の区分」欄には、今回届出を行う事業所・施設について該当する数字の横の□</t>
    <rPh sb="40" eb="41">
      <t>ヨコ</t>
    </rPh>
    <phoneticPr fontId="22"/>
  </si>
  <si>
    <t>サービス種別</t>
    <rPh sb="4" eb="6">
      <t>シュベツ</t>
    </rPh>
    <phoneticPr fontId="35"/>
  </si>
  <si>
    <t>　　　を記載してください。</t>
  </si>
  <si>
    <t>(9) 氏　名</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</si>
  <si>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2"/>
  </si>
  <si>
    <t>3　届 出 項 目</t>
    <rPh sb="2" eb="3">
      <t>トド</t>
    </rPh>
    <rPh sb="4" eb="5">
      <t>デ</t>
    </rPh>
    <rPh sb="6" eb="7">
      <t>コウ</t>
    </rPh>
    <rPh sb="8" eb="9">
      <t>メ</t>
    </rPh>
    <phoneticPr fontId="22"/>
  </si>
  <si>
    <t>１　サービス提供体制強化加算（Ⅰ）</t>
  </si>
  <si>
    <t>②３ヶ月間の平均で届出を行った場合は，届出月以降においても直近３ヶ月間の職員の割合につき，毎月継続的に所定の割合を維持する必要</t>
  </si>
  <si>
    <t>看護師</t>
    <rPh sb="0" eb="3">
      <t>カンゴシ</t>
    </rPh>
    <phoneticPr fontId="35"/>
  </si>
  <si>
    <t>２　サービス提供体制強化加算（Ⅱ）</t>
  </si>
  <si>
    <t>（別紙●）</t>
    <rPh sb="1" eb="3">
      <t>ベッシ</t>
    </rPh>
    <phoneticPr fontId="22"/>
  </si>
  <si>
    <t>記号</t>
    <rPh sb="0" eb="2">
      <t>キゴウ</t>
    </rPh>
    <phoneticPr fontId="35"/>
  </si>
  <si>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</si>
  <si>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5"/>
  </si>
  <si>
    <t>令和</t>
  </si>
  <si>
    <t>業務継続計画策定の有無</t>
    <rPh sb="0" eb="2">
      <t>ぎょうむ</t>
    </rPh>
    <rPh sb="2" eb="4">
      <t>けいぞく</t>
    </rPh>
    <rPh sb="4" eb="6">
      <t>けいかく</t>
    </rPh>
    <rPh sb="6" eb="8">
      <t>さくてい</t>
    </rPh>
    <phoneticPr fontId="22" type="Hiragana"/>
  </si>
  <si>
    <t>通所介護計画の中に記載しない場合のみ提出</t>
  </si>
  <si>
    <t>生活機能向上グループ活動加算</t>
  </si>
  <si>
    <t>看護職員、介護職員の勤務状況がわかるもの。請求する月の分。</t>
  </si>
  <si>
    <t>令和</t>
    <rPh sb="0" eb="2">
      <t>レイワ</t>
    </rPh>
    <phoneticPr fontId="35"/>
  </si>
  <si>
    <t>平成</t>
    <rPh sb="0" eb="2">
      <t>ヘイセイ</t>
    </rPh>
    <phoneticPr fontId="22"/>
  </si>
  <si>
    <t>i</t>
  </si>
  <si>
    <t>　　年　　　月　　　日</t>
  </si>
  <si>
    <t>　・「名前」に職種名を入力</t>
    <rPh sb="3" eb="5">
      <t>ナマエ</t>
    </rPh>
    <rPh sb="7" eb="9">
      <t>ショクシュ</t>
    </rPh>
    <rPh sb="9" eb="10">
      <t>メイ</t>
    </rPh>
    <rPh sb="11" eb="13">
      <t>ニュウリョク</t>
    </rPh>
    <phoneticPr fontId="35"/>
  </si>
  <si>
    <t xml:space="preserve"> 1新規　2変更　3終了</t>
  </si>
  <si>
    <t>　　知事　　殿</t>
  </si>
  <si>
    <t>(16) 利用者数　　　</t>
  </si>
  <si>
    <t>　(郵便番号　　―　　　)</t>
  </si>
  <si>
    <t>　　　　　県　　　　郡市</t>
  </si>
  <si>
    <t>介護予防通所介護</t>
    <rPh sb="0" eb="2">
      <t>カイゴ</t>
    </rPh>
    <rPh sb="2" eb="4">
      <t>ヨボウ</t>
    </rPh>
    <phoneticPr fontId="22"/>
  </si>
  <si>
    <t>６月</t>
  </si>
  <si>
    <t>運営規程</t>
  </si>
  <si>
    <t>月</t>
    <rPh sb="0" eb="1">
      <t>ゲツ</t>
    </rPh>
    <phoneticPr fontId="35"/>
  </si>
  <si>
    <t>　　5　「異動等の区分」欄には、今回届出を行う事業所について該当する数字に「〇」を記入してください。</t>
  </si>
  <si>
    <t>　必要がある。その割合については，毎月記録するとともに，所定の割合を下回った場合には，加算の取り下げを行うこと。</t>
  </si>
  <si>
    <t>同一建物減算（同一敷地内建物等に居住する者への提供（利用者50人以上））</t>
  </si>
  <si>
    <r>
      <t>介 護 予 防・日 常 生 活 支 援 総 合 事 業 費 算 定 に 係 る 体 制 等 状 況 一 覧 表</t>
    </r>
    <r>
      <rPr>
        <sz val="14"/>
        <color auto="1"/>
        <rFont val="ＭＳ 明朝"/>
      </rPr>
      <t>（主たる事業所の所在地以外の場所で一部実施する場合の出張所等の状況）</t>
    </r>
  </si>
  <si>
    <t>B</t>
  </si>
  <si>
    <t>※　加算が算定されなくなる場合、欠員が解消される場合等についても同様に届け出てください。</t>
  </si>
  <si>
    <t>常勤で専従</t>
    <rPh sb="0" eb="2">
      <t>ジョウキン</t>
    </rPh>
    <rPh sb="3" eb="5">
      <t>センジュウ</t>
    </rPh>
    <phoneticPr fontId="35"/>
  </si>
  <si>
    <t>届出事項</t>
  </si>
  <si>
    <t>共　通　事　項
（必ず必要な書類）</t>
  </si>
  <si>
    <t>生活相談員</t>
  </si>
  <si>
    <t>割引をする場合</t>
  </si>
  <si>
    <t>添　付　書　類</t>
  </si>
  <si>
    <t>訪問リハビリテーション事業所、通所リハビリテーション事業所、リハビリテーションを実施している医療提供施設と連携していることを確認できる書類（契約書等）</t>
  </si>
  <si>
    <t>登録年月日</t>
  </si>
  <si>
    <t>介護予防・日常生活支援総合事業費算定に係る体制等に関する届出書・変更届出書</t>
  </si>
  <si>
    <t>時間/月</t>
    <rPh sb="0" eb="2">
      <t>ジカン</t>
    </rPh>
    <rPh sb="3" eb="4">
      <t>ツキ</t>
    </rPh>
    <phoneticPr fontId="35"/>
  </si>
  <si>
    <t>指定事業者による介護予防・日常生活支援総合事業費の割引に係る割引率の設定について</t>
  </si>
  <si>
    <t>若年性認知症利用者（入所者・患者）受入加算に関する届出書</t>
  </si>
  <si>
    <t>非常勤で専従</t>
    <rPh sb="0" eb="3">
      <t>ヒジョウキン</t>
    </rPh>
    <rPh sb="4" eb="6">
      <t>センジュウ</t>
    </rPh>
    <phoneticPr fontId="35"/>
  </si>
  <si>
    <t>介護予防・日常生活支援総合事業費算定に係る体制等状況一覧表</t>
  </si>
  <si>
    <t>本チェック表</t>
  </si>
  <si>
    <t>生活機能向上連携加算に関する状況（別紙４）</t>
  </si>
  <si>
    <t>介護福祉士のうち勤続年数１０年以上の者の氏名、常勤換算数（３月を除く前年度の平均）</t>
  </si>
  <si>
    <t>※</t>
  </si>
  <si>
    <t>職　種</t>
  </si>
  <si>
    <t>変更後の運営規程又は新旧対照表</t>
  </si>
  <si>
    <t>勤務時間数</t>
    <rPh sb="0" eb="2">
      <t>キンム</t>
    </rPh>
    <rPh sb="2" eb="4">
      <t>ジカン</t>
    </rPh>
    <rPh sb="4" eb="5">
      <t>スウ</t>
    </rPh>
    <phoneticPr fontId="3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</si>
  <si>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5"/>
  </si>
  <si>
    <t>備　　考</t>
  </si>
  <si>
    <t>※「常勤換算平均」の欄は、届出日の属する月の前三月について、常勤換算方法により算出した平均を記入してください。</t>
  </si>
  <si>
    <t>自主点検したもの（チェック済）を提出すること。</t>
  </si>
  <si>
    <t>-</t>
  </si>
  <si>
    <t>介護予防・日常生活支援総合事業費算定に係る体制等に関する変更に伴い，改正したもの。介護の内容・利用料金の変更等について記載が必要。</t>
  </si>
  <si>
    <t>　（宛先）大牟田市長　様</t>
  </si>
  <si>
    <t>←Ⅰは２５％以上が適</t>
  </si>
  <si>
    <t>※24時間表記</t>
  </si>
  <si>
    <t>栄養アセスメント・
栄養改善体制</t>
  </si>
  <si>
    <t>　（４月１日から算定を行う場合は、１２月，１月，２月の平均）</t>
  </si>
  <si>
    <t>　　備考　　「適用条件」欄には、当該割引率が適用される時間帯、曜日、日時について具体的に記載してください。</t>
  </si>
  <si>
    <t>m</t>
  </si>
  <si>
    <t>提携している主な事業所・医療提供施設の名称</t>
  </si>
  <si>
    <t>２　適用開始年月日</t>
  </si>
  <si>
    <t>勤務時間</t>
    <rPh sb="0" eb="2">
      <t>キンム</t>
    </rPh>
    <rPh sb="2" eb="4">
      <t>ジカン</t>
    </rPh>
    <phoneticPr fontId="35"/>
  </si>
  <si>
    <t xml:space="preserve">％ </t>
  </si>
  <si>
    <t>登録証登録番号</t>
  </si>
  <si>
    <t>事業所・施設名</t>
  </si>
  <si>
    <t>４月</t>
  </si>
  <si>
    <t>適用条件</t>
  </si>
  <si>
    <t>氏　　名</t>
  </si>
  <si>
    <t>　　　年　　　月　　　日</t>
  </si>
  <si>
    <t>職　　種</t>
  </si>
  <si>
    <r>
      <t>＜</t>
    </r>
    <r>
      <rPr>
        <sz val="9"/>
        <color auto="1"/>
        <rFont val="ＭＳ 明朝"/>
      </rPr>
      <t xml:space="preserve">参考様式5-2＞                           </t>
    </r>
  </si>
  <si>
    <t>２月の常勤換算数　⑪</t>
  </si>
  <si>
    <r>
      <t>注</t>
    </r>
    <r>
      <rPr>
        <b/>
        <sz val="11"/>
        <color auto="1"/>
        <rFont val="ＭＳ 明朝"/>
      </rPr>
      <t>：前年10月2日以降に指定を受けた（又は事業を再開した）事業所用</t>
    </r>
  </si>
  <si>
    <t>(17) サービス提供時間（平均提供時間）</t>
    <rPh sb="9" eb="11">
      <t>テイキョウ</t>
    </rPh>
    <rPh sb="11" eb="13">
      <t>ジカン</t>
    </rPh>
    <rPh sb="14" eb="16">
      <t>ヘイキン</t>
    </rPh>
    <rPh sb="16" eb="18">
      <t>テイキョウ</t>
    </rPh>
    <rPh sb="18" eb="20">
      <t>ジカン</t>
    </rPh>
    <phoneticPr fontId="35"/>
  </si>
  <si>
    <t>看護職員の欠員が解消される場合。</t>
  </si>
  <si>
    <t>加算算定開始する月の分を予定で記載し提出</t>
  </si>
  <si>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35"/>
  </si>
  <si>
    <r>
      <t>注</t>
    </r>
    <r>
      <rPr>
        <b/>
        <sz val="11"/>
        <color auto="1"/>
        <rFont val="ＭＳ 明朝"/>
      </rPr>
      <t>：前年10月1日以前に指定を受けた（又は事業を再開した）事業所用</t>
    </r>
  </si>
  <si>
    <t>　外部の管理栄養士の場合、連携している介護事業所、医療機関、栄養ケア・ステーション</t>
  </si>
  <si>
    <t>栄養アセスメント・栄養改善体制に関する届出書（別紙４）</t>
  </si>
  <si>
    <t>（加算別紙）</t>
    <rPh sb="1" eb="3">
      <t>カサン</t>
    </rPh>
    <rPh sb="3" eb="5">
      <t>ベッシ</t>
    </rPh>
    <phoneticPr fontId="22"/>
  </si>
  <si>
    <t>若年性認知症利用者受入加算</t>
  </si>
  <si>
    <t>(1)</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</si>
  <si>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5"/>
  </si>
  <si>
    <t>口腔機能向上体制</t>
  </si>
  <si>
    <t>(6) 
職種</t>
  </si>
  <si>
    <t xml:space="preserve">サービス提供体制強化加算
</t>
  </si>
  <si>
    <t>任意の様式で可。</t>
  </si>
  <si>
    <t>　（例：令和３年４月における勤続年数７年以上の者とは、令和３年３月３１日時点で勤続年数７年以上の者。）</t>
  </si>
  <si>
    <t>理由書</t>
  </si>
  <si>
    <t>常勤で兼務</t>
    <rPh sb="0" eb="2">
      <t>ジョウキン</t>
    </rPh>
    <rPh sb="3" eb="5">
      <t>ケンム</t>
    </rPh>
    <phoneticPr fontId="35"/>
  </si>
  <si>
    <t>従業者の勤務の体制及び勤務形態一覧表（別紙２）</t>
  </si>
  <si>
    <t>組織体制図</t>
  </si>
  <si>
    <t>人材要件に関する調書＜参考様式５-１～５-６＞</t>
  </si>
  <si>
    <t>訪問型サービス</t>
  </si>
  <si>
    <t>該当する資格証（写）</t>
  </si>
  <si>
    <t>有　・　無</t>
  </si>
  <si>
    <t>栄養ケア計画書等様式</t>
  </si>
  <si>
    <r>
      <t>注</t>
    </r>
    <r>
      <rPr>
        <b/>
        <sz val="11"/>
        <color auto="1"/>
        <rFont val="ＭＳ 明朝"/>
      </rPr>
      <t>：前年10月１日以前に指定を受けた（又は事業を再開した）事業所用</t>
    </r>
  </si>
  <si>
    <t>口腔機能向上体制に関する届出書（別紙４）</t>
  </si>
  <si>
    <t>※ INDIRECT関数使用のため、以下のとおりセルに「名前の定義」をしています。</t>
    <rPh sb="10" eb="12">
      <t>カンスウ</t>
    </rPh>
    <rPh sb="12" eb="14">
      <t>シヨウ</t>
    </rPh>
    <rPh sb="18" eb="20">
      <t>イカ</t>
    </rPh>
    <rPh sb="28" eb="30">
      <t>ナマエ</t>
    </rPh>
    <rPh sb="31" eb="33">
      <t>テイギ</t>
    </rPh>
    <phoneticPr fontId="35"/>
  </si>
  <si>
    <t>口腔機能改善管理指導計画書等様式</t>
  </si>
  <si>
    <t>サービス提供体制強化加算に関する届出書（別紙５）</t>
  </si>
  <si>
    <t>生活機能向上グループ活動の時間割（案でも可）</t>
  </si>
  <si>
    <t>管理栄養士。</t>
  </si>
  <si>
    <t>歯科衛生士、言語聴覚士、看護師、准看護師。</t>
  </si>
  <si>
    <t>９月の常勤換算数　⑥</t>
  </si>
  <si>
    <t>７ 加算Ⅰ</t>
  </si>
  <si>
    <t>通所介護計画の中に記載しない場合。</t>
  </si>
  <si>
    <r>
      <t>介護予防</t>
    </r>
    <r>
      <rPr>
        <sz val="11"/>
        <color auto="1"/>
        <rFont val="ＭＳ Ｐゴシック"/>
      </rPr>
      <t>通所</t>
    </r>
    <r>
      <rPr>
        <sz val="11"/>
        <color auto="1"/>
        <rFont val="DejaVu Sans"/>
      </rPr>
      <t>介護相当サービス</t>
    </r>
    <rPh sb="4" eb="6">
      <t>つうしょ</t>
    </rPh>
    <phoneticPr fontId="22" type="Hiragana"/>
  </si>
  <si>
    <t>４月の常勤換算数　①</t>
  </si>
  <si>
    <t>①　指定訪問リハビリテーション事業所、指定通所リハビリテーション事業所又はリハビリテーションを実施している医療提供施設の理学療法士、作業療法士、言語聴覚士又は医師の助言に基づき、指定通所介護事業所の機能訓練指導員等が共同して利用者の身体状況等の評価及び個別機能訓練計画の作成を行っているか。　【加算Ⅰ】</t>
  </si>
  <si>
    <t>（別紙３）</t>
  </si>
  <si>
    <t>若年性認知症利用者（入所者・患者）に対応する担当職員職・氏名</t>
  </si>
  <si>
    <t>施設種別</t>
  </si>
  <si>
    <t>職　名</t>
  </si>
  <si>
    <t>（注）常勤・非常勤の区分について</t>
    <rPh sb="1" eb="2">
      <t>チュウ</t>
    </rPh>
    <rPh sb="3" eb="5">
      <t>ジョウキン</t>
    </rPh>
    <rPh sb="6" eb="9">
      <t>ヒジョウキン</t>
    </rPh>
    <rPh sb="10" eb="12">
      <t>クブン</t>
    </rPh>
    <phoneticPr fontId="35"/>
  </si>
  <si>
    <t>○栄養アセスメント・栄養改善体制の届出内容</t>
  </si>
  <si>
    <t>口腔機能向上体制に関する届出書</t>
  </si>
  <si>
    <t>〇生活機能向上連携加算に関する状況　</t>
  </si>
  <si>
    <t>※氏名欄は、それぞれのサービスの共同実施者名（職種ごとの代表者名）を記入してください。</t>
  </si>
  <si>
    <t>①　指定訪問リハビリテーション事業所、指定通所リハビリテーション事業所又はリハビリテーションを実施している医療提供施設の理学療法士、作業療法士、言語聴覚士又は医師が、指定通所介護事業所を訪問し、事業所の機能訓練指導員等が共同して利用者の身体状況等の評価及び個別機能訓練計画の作成を行っているか。【加算Ⅱ】</t>
  </si>
  <si>
    <t>資格の種類</t>
  </si>
  <si>
    <t>s</t>
  </si>
  <si>
    <t>②　個別機能訓練計画に基づき、利用者の身体機能又は生活機能向上を目的とする機能訓練の項目を準備し、機能訓練指導員等が、利用者の心身の状況に応じた機能訓練を適切に提供しているか。【加算Ⅰ、加算Ⅱ】</t>
  </si>
  <si>
    <t>③　上記①の評価に基づき、個別機能訓練計画の進捗状況等を３月ごとに１回以上評価し、利用者又はその家族に対して機能訓練の内容と個別機能訓練計画の進捗状況等を説明し、必要に応じて訓練内容の見直しを行っているか。【加算Ⅰ、加算Ⅱ】</t>
  </si>
  <si>
    <t>管理栄養士</t>
  </si>
  <si>
    <t>(8)
資格</t>
    <rPh sb="4" eb="6">
      <t>シカク</t>
    </rPh>
    <phoneticPr fontId="35"/>
  </si>
  <si>
    <t>医　師</t>
  </si>
  <si>
    <t>医師</t>
  </si>
  <si>
    <t>休憩時間1時間は「1:00」、休憩時間45分は「00:45」と入力してください。</t>
  </si>
  <si>
    <t>人材要件に関する調書</t>
  </si>
  <si>
    <t>○○デイサービス</t>
  </si>
  <si>
    <t>介護職員の常勤換算数（届出月前３ヶ月の平均）</t>
  </si>
  <si>
    <t>換算月</t>
  </si>
  <si>
    <t>月</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</si>
  <si>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5"/>
  </si>
  <si>
    <t>（注意事項）</t>
  </si>
  <si>
    <t>①届出月前３ヶ月間の平均の状況で作成すること。</t>
  </si>
  <si>
    <t>②３ヶ月間の平均で届出を行った場合は，届出月以降においても直近３ヶ月間の職員の割合につき，毎月継続的に所定の割合を維持する</t>
  </si>
  <si>
    <t>介護福祉士</t>
  </si>
  <si>
    <t>　　月</t>
  </si>
  <si>
    <t>適　・　非</t>
  </si>
  <si>
    <t>月の常勤換算数</t>
  </si>
  <si>
    <t>開始時刻</t>
    <rPh sb="0" eb="2">
      <t>カイシ</t>
    </rPh>
    <rPh sb="2" eb="4">
      <t>ジコク</t>
    </rPh>
    <phoneticPr fontId="35"/>
  </si>
  <si>
    <t>常勤換算平均　
Ａ</t>
  </si>
  <si>
    <t>介護職員の常勤換算数（３月を除く前年度の平均）</t>
  </si>
  <si>
    <t>　　　２ 「サービス提供体制強化加算」については、「サービス提供体制強化加算に関する届出書」（別紙5）を添付してください。</t>
  </si>
  <si>
    <t>介護職員のうち介護福祉士の氏名、常勤換算数（３月を除く前年度の平均）</t>
  </si>
  <si>
    <t>９月</t>
  </si>
  <si>
    <t>(10)</t>
  </si>
  <si>
    <r>
      <t>1</t>
    </r>
    <r>
      <rPr>
        <sz val="11"/>
        <color auto="1"/>
        <rFont val="ＭＳ 明朝"/>
      </rPr>
      <t>0月</t>
    </r>
  </si>
  <si>
    <t>１月</t>
  </si>
  <si>
    <t>①３月を除く前年度の平均の状況で作成すること。</t>
  </si>
  <si>
    <t>５月の常勤換算数　②</t>
  </si>
  <si>
    <t>７月の常勤換算数　④</t>
  </si>
  <si>
    <t>１月の常勤換算数　⑩</t>
  </si>
  <si>
    <t>常勤換算平均 Ａ</t>
  </si>
  <si>
    <t>看護職員</t>
    <rPh sb="0" eb="2">
      <t>カンゴ</t>
    </rPh>
    <rPh sb="2" eb="4">
      <t>ショクイン</t>
    </rPh>
    <phoneticPr fontId="35"/>
  </si>
  <si>
    <t>　がある。その割合については，毎月記録するとともに，所定の割合を下回った場合には，加算の取り下げを行うこと。</t>
  </si>
  <si>
    <t>③勤続年数とは、各月の前月の末日時点における勤続年数をいう。</t>
  </si>
  <si>
    <t>④勤続年数の算定に当たっては、当該事業所の勤務年数に加え、同一法人の経営する他の介護サービス事業所、病院、社会福祉施設等におい</t>
  </si>
  <si>
    <t>常勤換算平均　　Ａ</t>
  </si>
  <si>
    <t>勤続年数</t>
  </si>
  <si>
    <t>※「常勤換算平均」の欄は、常勤換算方法により算出した３月を除く前年度の平均を記入してください。</t>
  </si>
  <si>
    <t>サービスを直接提供する職員の常勤換算数（３月を除く前年度の平均）</t>
  </si>
  <si>
    <t>理学療法士</t>
    <rPh sb="0" eb="2">
      <t>リガク</t>
    </rPh>
    <rPh sb="2" eb="5">
      <t>リョウホウシ</t>
    </rPh>
    <phoneticPr fontId="35"/>
  </si>
  <si>
    <r>
      <t>1</t>
    </r>
    <r>
      <rPr>
        <sz val="11"/>
        <color auto="1"/>
        <rFont val="ＭＳ 明朝"/>
      </rPr>
      <t>1月の常勤換算数　⑧</t>
    </r>
  </si>
  <si>
    <r>
      <t>＜</t>
    </r>
    <r>
      <rPr>
        <sz val="9"/>
        <color auto="1"/>
        <rFont val="ＭＳ 明朝"/>
      </rPr>
      <t xml:space="preserve">参考様式5-1＞                             </t>
    </r>
  </si>
  <si>
    <t>2週目</t>
    <rPh sb="1" eb="2">
      <t>シュウ</t>
    </rPh>
    <rPh sb="2" eb="3">
      <t>メ</t>
    </rPh>
    <phoneticPr fontId="35"/>
  </si>
  <si>
    <r>
      <t>（</t>
    </r>
    <r>
      <rPr>
        <sz val="11"/>
        <color auto="1"/>
        <rFont val="ＭＳ 明朝"/>
      </rPr>
      <t>前年度の実績が</t>
    </r>
    <r>
      <rPr>
        <u/>
        <sz val="11"/>
        <color auto="1"/>
        <rFont val="ＭＳ 明朝"/>
      </rPr>
      <t>６月以上</t>
    </r>
    <r>
      <rPr>
        <sz val="11"/>
        <color auto="1"/>
        <rFont val="ＭＳ 明朝"/>
      </rPr>
      <t>の事業所用）</t>
    </r>
  </si>
  <si>
    <r>
      <t>1</t>
    </r>
    <r>
      <rPr>
        <sz val="11"/>
        <color auto="1"/>
        <rFont val="ＭＳ 明朝"/>
      </rPr>
      <t>1月</t>
    </r>
  </si>
  <si>
    <r>
      <t>1</t>
    </r>
    <r>
      <rPr>
        <sz val="11"/>
        <color auto="1"/>
        <rFont val="ＭＳ 明朝"/>
      </rPr>
      <t>2月</t>
    </r>
  </si>
  <si>
    <t>(18) 確保すべき介護職員の勤務時間数　　　</t>
    <rPh sb="5" eb="7">
      <t>カクホ</t>
    </rPh>
    <rPh sb="10" eb="12">
      <t>カイゴ</t>
    </rPh>
    <rPh sb="12" eb="14">
      <t>ショクイン</t>
    </rPh>
    <rPh sb="15" eb="17">
      <t>キンム</t>
    </rPh>
    <rPh sb="17" eb="20">
      <t>ジカンスウ</t>
    </rPh>
    <phoneticPr fontId="35"/>
  </si>
  <si>
    <r>
      <t>常</t>
    </r>
    <r>
      <rPr>
        <sz val="11"/>
        <color auto="1"/>
        <rFont val="ＭＳ 明朝"/>
      </rPr>
      <t>勤換算平均　Ｂ（①から⑪の合計　÷　11）</t>
    </r>
  </si>
  <si>
    <r>
      <t>1</t>
    </r>
    <r>
      <rPr>
        <sz val="11"/>
        <color auto="1"/>
        <rFont val="ＭＳ 明朝"/>
      </rPr>
      <t>2月の常勤換算数　⑨</t>
    </r>
  </si>
  <si>
    <r>
      <t>＜</t>
    </r>
    <r>
      <rPr>
        <sz val="9"/>
        <color auto="1"/>
        <rFont val="ＭＳ 明朝"/>
      </rPr>
      <t xml:space="preserve">参考様式5-3＞                              </t>
    </r>
  </si>
  <si>
    <r>
      <t>　</t>
    </r>
    <r>
      <rPr>
        <sz val="9"/>
        <color auto="1"/>
        <rFont val="ＭＳ 明朝"/>
      </rPr>
      <t>（例：令和３年４月における勤続年数10年以上の者とは、令和３年３月３１日時点で勤続年数10年以上の者。）</t>
    </r>
  </si>
  <si>
    <r>
      <t>＜</t>
    </r>
    <r>
      <rPr>
        <sz val="9"/>
        <color auto="1"/>
        <rFont val="ＭＳ 明朝"/>
      </rPr>
      <t xml:space="preserve">参考様式5-6＞                                </t>
    </r>
  </si>
  <si>
    <t>添付書類なし</t>
  </si>
  <si>
    <t>一体的サービス提供加算</t>
    <rPh sb="0" eb="2">
      <t>いったい</t>
    </rPh>
    <rPh sb="2" eb="3">
      <t>てき</t>
    </rPh>
    <rPh sb="7" eb="9">
      <t>ていきょう</t>
    </rPh>
    <phoneticPr fontId="22" type="Hiragana"/>
  </si>
  <si>
    <t>予定</t>
  </si>
  <si>
    <r>
      <t>（３）サービス提供体制強化加算（Ⅲ）</t>
    </r>
    <r>
      <rPr>
        <sz val="8"/>
        <color auto="1"/>
        <rFont val="ＭＳ 明朝"/>
      </rPr>
      <t xml:space="preserve"> </t>
    </r>
    <r>
      <rPr>
        <sz val="7"/>
        <color auto="1"/>
        <rFont val="ＭＳ 明朝"/>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2"/>
  </si>
  <si>
    <t>栄養改善サービス及び口腔機能向上サービスをいずれも実施した場合。</t>
    <rPh sb="0" eb="2">
      <t>えいよう</t>
    </rPh>
    <rPh sb="2" eb="4">
      <t>かいぜん</t>
    </rPh>
    <rPh sb="8" eb="9">
      <t>およ</t>
    </rPh>
    <rPh sb="10" eb="12">
      <t>こうくう</t>
    </rPh>
    <rPh sb="12" eb="14">
      <t>きのう</t>
    </rPh>
    <rPh sb="14" eb="16">
      <t>こうじょう</t>
    </rPh>
    <rPh sb="25" eb="27">
      <t>じっし</t>
    </rPh>
    <rPh sb="29" eb="31">
      <t>ばあい</t>
    </rPh>
    <phoneticPr fontId="22" type="Hiragana"/>
  </si>
  <si>
    <r>
      <t>加</t>
    </r>
    <r>
      <rPr>
        <sz val="10"/>
        <color auto="1"/>
        <rFont val="ＭＳ 明朝"/>
      </rPr>
      <t>算Ⅰを算定する事業所で前年度の実績が６月に満たない事業所は参考様式5-1または5-3、前年度の実績が６月以上の事業所は参考様式5-2または5-4を使用。
加算Ⅱを算定する事業所で前年度の実績が６月に満たない事業所は参考様式5-1、前年度の実績が６月以上の事業所は参考様式5-2を使用。
加算Ⅲを算定する事業所で前年度の実績が６月に満たない事業所は参考様式5-1または5-5、前年度の実績が６月以上の事業所は参考様式5-2または5-6を使用。</t>
    </r>
  </si>
  <si>
    <t>介護職員等処遇改善加算</t>
  </si>
  <si>
    <t>８ 加算Ⅱ</t>
    <rPh sb="2" eb="4">
      <t>カサン</t>
    </rPh>
    <phoneticPr fontId="22"/>
  </si>
  <si>
    <t>Ａ 加算Ⅳ</t>
  </si>
  <si>
    <t>年</t>
    <rPh sb="0" eb="1">
      <t>ネン</t>
    </rPh>
    <phoneticPr fontId="35"/>
  </si>
  <si>
    <t>（独自・定率）</t>
  </si>
  <si>
    <t>通所型サービス</t>
  </si>
  <si>
    <t>介護予防・日常生活支援総合事業費算定に係る体制等に関する届出書・変更届出書　チェック表
（介護予防通所介護相当サービス・基準緩和型通所サービス）</t>
    <rPh sb="60" eb="64">
      <t>きじゅんかんわ</t>
    </rPh>
    <rPh sb="64" eb="65">
      <t>かた</t>
    </rPh>
    <rPh sb="65" eb="67">
      <t>つうしょ</t>
    </rPh>
    <phoneticPr fontId="22" type="Hiragana"/>
  </si>
  <si>
    <t>(7)
勤務
形態</t>
  </si>
  <si>
    <t>(14) サービス提供時間内の勤務延時間数（生活相談員）</t>
    <rPh sb="9" eb="11">
      <t>テイキョウ</t>
    </rPh>
    <rPh sb="11" eb="13">
      <t>ジカン</t>
    </rPh>
    <rPh sb="13" eb="14">
      <t>ナイ</t>
    </rPh>
    <phoneticPr fontId="35"/>
  </si>
  <si>
    <t>(15) サービス提供時間内の勤務延時間数（介護職員）</t>
    <rPh sb="9" eb="11">
      <t>テイキョウ</t>
    </rPh>
    <rPh sb="11" eb="13">
      <t>ジカン</t>
    </rPh>
    <rPh sb="13" eb="14">
      <t>ナイ</t>
    </rPh>
    <phoneticPr fontId="35"/>
  </si>
  <si>
    <t>区分</t>
    <rPh sb="0" eb="2">
      <t>クブン</t>
    </rPh>
    <phoneticPr fontId="35"/>
  </si>
  <si>
    <t>従業者の勤務の体制及び勤務形態一覧表　</t>
  </si>
  <si>
    <t>介護職員</t>
    <rPh sb="0" eb="2">
      <t>カイゴ</t>
    </rPh>
    <rPh sb="2" eb="4">
      <t>ショクイン</t>
    </rPh>
    <phoneticPr fontId="35"/>
  </si>
  <si>
    <t>シフト記号</t>
  </si>
  <si>
    <t>サービス提供時間内
の勤務時間数</t>
    <rPh sb="4" eb="6">
      <t>テイキョウ</t>
    </rPh>
    <rPh sb="6" eb="9">
      <t>ジカンナイ</t>
    </rPh>
    <rPh sb="11" eb="13">
      <t>キンム</t>
    </rPh>
    <rPh sb="13" eb="15">
      <t>ジカン</t>
    </rPh>
    <rPh sb="15" eb="16">
      <t>スウ</t>
    </rPh>
    <phoneticPr fontId="35"/>
  </si>
  <si>
    <t>(</t>
  </si>
  <si>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35"/>
  </si>
  <si>
    <t>)</t>
  </si>
  <si>
    <t>3週目</t>
    <rPh sb="1" eb="2">
      <t>シュウ</t>
    </rPh>
    <rPh sb="2" eb="3">
      <t>メ</t>
    </rPh>
    <phoneticPr fontId="3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</si>
  <si>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5"/>
  </si>
  <si>
    <t>4週目</t>
    <rPh sb="1" eb="2">
      <t>シュウ</t>
    </rPh>
    <rPh sb="2" eb="3">
      <t>メ</t>
    </rPh>
    <phoneticPr fontId="3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</si>
  <si>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5"/>
  </si>
  <si>
    <t>事業所名（</t>
    <rPh sb="0" eb="3">
      <t>ジギョウショ</t>
    </rPh>
    <rPh sb="3" eb="4">
      <t>メイ</t>
    </rPh>
    <phoneticPr fontId="35"/>
  </si>
  <si>
    <t>介護予防通所介護相当サービス</t>
    <rPh sb="0" eb="2">
      <t>カイゴ</t>
    </rPh>
    <rPh sb="2" eb="4">
      <t>ヨボウ</t>
    </rPh>
    <rPh sb="4" eb="6">
      <t>ツウショ</t>
    </rPh>
    <rPh sb="6" eb="8">
      <t>カイゴ</t>
    </rPh>
    <rPh sb="8" eb="10">
      <t>ソウトウ</t>
    </rPh>
    <phoneticPr fontId="35"/>
  </si>
  <si>
    <t>5週目</t>
    <rPh sb="1" eb="2">
      <t>シュウ</t>
    </rPh>
    <rPh sb="2" eb="3">
      <t>メ</t>
    </rPh>
    <phoneticPr fontId="35"/>
  </si>
  <si>
    <t>当月の日数</t>
    <rPh sb="0" eb="2">
      <t>トウゲツ</t>
    </rPh>
    <rPh sb="3" eb="5">
      <t>ニッスウ</t>
    </rPh>
    <phoneticPr fontId="35"/>
  </si>
  <si>
    <t>時間/週</t>
    <rPh sb="0" eb="2">
      <t>ジカン</t>
    </rPh>
    <rPh sb="3" eb="4">
      <t>シュウ</t>
    </rPh>
    <phoneticPr fontId="35"/>
  </si>
  <si>
    <t>(4) 事業所全体のサービス提供単位数</t>
  </si>
  <si>
    <t>(12)
週平均
勤務時間
数</t>
  </si>
  <si>
    <t>(2)</t>
  </si>
  <si>
    <t>（計</t>
    <rPh sb="1" eb="2">
      <t>ケイ</t>
    </rPh>
    <phoneticPr fontId="35"/>
  </si>
  <si>
    <t>看護職員、介護職員</t>
    <rPh sb="0" eb="2">
      <t>カンゴ</t>
    </rPh>
    <rPh sb="2" eb="4">
      <t>ショクイン</t>
    </rPh>
    <rPh sb="5" eb="7">
      <t>カイゴ</t>
    </rPh>
    <rPh sb="7" eb="9">
      <t>ショクイン</t>
    </rPh>
    <phoneticPr fontId="35"/>
  </si>
  <si>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2"/>
  </si>
  <si>
    <t>単位</t>
    <rPh sb="0" eb="2">
      <t>タンイ</t>
    </rPh>
    <phoneticPr fontId="35"/>
  </si>
  <si>
    <t>時間）</t>
    <rPh sb="0" eb="2">
      <t>ジカン</t>
    </rPh>
    <phoneticPr fontId="35"/>
  </si>
  <si>
    <t>■シフト記号表（勤務時間帯）</t>
    <rPh sb="4" eb="6">
      <t>キゴウ</t>
    </rPh>
    <rPh sb="6" eb="7">
      <t>ヒョウ</t>
    </rPh>
    <rPh sb="8" eb="10">
      <t>キンム</t>
    </rPh>
    <rPh sb="10" eb="13">
      <t>ジカンタイ</t>
    </rPh>
    <phoneticPr fontId="35"/>
  </si>
  <si>
    <t>b</t>
  </si>
  <si>
    <t>d</t>
  </si>
  <si>
    <t>f</t>
  </si>
  <si>
    <t>j</t>
  </si>
  <si>
    <t>k</t>
  </si>
  <si>
    <t>l</t>
  </si>
  <si>
    <t>：</t>
  </si>
  <si>
    <t>o</t>
  </si>
  <si>
    <t>p</t>
  </si>
  <si>
    <t>q</t>
  </si>
  <si>
    <t>u</t>
  </si>
  <si>
    <t>v</t>
  </si>
  <si>
    <t>w</t>
  </si>
  <si>
    <t>x</t>
  </si>
  <si>
    <t>きゅう師</t>
    <rPh sb="3" eb="4">
      <t>シ</t>
    </rPh>
    <phoneticPr fontId="35"/>
  </si>
  <si>
    <t>y</t>
  </si>
  <si>
    <t>z</t>
  </si>
  <si>
    <t>休</t>
    <rPh sb="0" eb="1">
      <t>ヤス</t>
    </rPh>
    <phoneticPr fontId="35"/>
  </si>
  <si>
    <t>・職種ごとの勤務時間を「○：○○～○：○○」と表記することが困難な場合は、No21～30を活用し、勤務時間数のみを入力してください。</t>
    <rPh sb="45" eb="47">
      <t>カツヨウ</t>
    </rPh>
    <phoneticPr fontId="35"/>
  </si>
  <si>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5"/>
  </si>
  <si>
    <t>・シフト記号が足りない場合は、適宜、行を追加してください。</t>
    <rPh sb="4" eb="6">
      <t>キゴウ</t>
    </rPh>
    <rPh sb="7" eb="8">
      <t>タ</t>
    </rPh>
    <rPh sb="11" eb="13">
      <t>バアイ</t>
    </rPh>
    <rPh sb="15" eb="17">
      <t>テキギ</t>
    </rPh>
    <rPh sb="18" eb="19">
      <t>ギョウ</t>
    </rPh>
    <rPh sb="20" eb="22">
      <t>ツイカ</t>
    </rPh>
    <phoneticPr fontId="3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</si>
  <si>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5"/>
  </si>
  <si>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3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</si>
  <si>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5"/>
  </si>
  <si>
    <t>始業時刻</t>
    <rPh sb="0" eb="2">
      <t>シギョウ</t>
    </rPh>
    <rPh sb="2" eb="4">
      <t>ジコク</t>
    </rPh>
    <phoneticPr fontId="35"/>
  </si>
  <si>
    <t>終業時刻</t>
    <rPh sb="0" eb="2">
      <t>シュウギョウ</t>
    </rPh>
    <rPh sb="2" eb="4">
      <t>ジコク</t>
    </rPh>
    <phoneticPr fontId="35"/>
  </si>
  <si>
    <t>（</t>
  </si>
  <si>
    <t>うち、休憩時間</t>
    <rPh sb="3" eb="5">
      <t>キュウケイ</t>
    </rPh>
    <rPh sb="5" eb="7">
      <t>ジカン</t>
    </rPh>
    <phoneticPr fontId="35"/>
  </si>
  <si>
    <t>・・・直接入力する必要がある箇所です。</t>
    <rPh sb="3" eb="5">
      <t>チョクセツ</t>
    </rPh>
    <rPh sb="5" eb="7">
      <t>ニュウリョク</t>
    </rPh>
    <rPh sb="9" eb="11">
      <t>ヒツヨウ</t>
    </rPh>
    <rPh sb="14" eb="16">
      <t>カショ</t>
    </rPh>
    <phoneticPr fontId="35"/>
  </si>
  <si>
    <t>サービス提供時間</t>
    <rPh sb="4" eb="6">
      <t>テイキョウ</t>
    </rPh>
    <rPh sb="6" eb="8">
      <t>ジカン</t>
    </rPh>
    <phoneticPr fontId="35"/>
  </si>
  <si>
    <t>終了時刻</t>
    <rPh sb="0" eb="2">
      <t>シュウリョウ</t>
    </rPh>
    <rPh sb="2" eb="4">
      <t>ジコク</t>
    </rPh>
    <phoneticPr fontId="35"/>
  </si>
  <si>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5"/>
  </si>
  <si>
    <t>サービス提供時間内の勤務時間</t>
    <rPh sb="4" eb="6">
      <t>テイキョウ</t>
    </rPh>
    <rPh sb="6" eb="8">
      <t>ジカン</t>
    </rPh>
    <rPh sb="8" eb="9">
      <t>ナイ</t>
    </rPh>
    <rPh sb="10" eb="12">
      <t>キンム</t>
    </rPh>
    <rPh sb="12" eb="14">
      <t>ジカン</t>
    </rPh>
    <phoneticPr fontId="35"/>
  </si>
  <si>
    <t>自由記載欄</t>
    <rPh sb="0" eb="2">
      <t>ジユウ</t>
    </rPh>
    <rPh sb="2" eb="4">
      <t>キサイ</t>
    </rPh>
    <rPh sb="4" eb="5">
      <t>ラン</t>
    </rPh>
    <phoneticPr fontId="35"/>
  </si>
  <si>
    <t>休日</t>
    <rPh sb="0" eb="2">
      <t>キュウジツ</t>
    </rPh>
    <phoneticPr fontId="35"/>
  </si>
  <si>
    <t>≪提出不要≫</t>
    <rPh sb="1" eb="3">
      <t>テイシュツ</t>
    </rPh>
    <rPh sb="3" eb="5">
      <t>フヨウ</t>
    </rPh>
    <phoneticPr fontId="35"/>
  </si>
  <si>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2"/>
  </si>
  <si>
    <t>　(1) 「４週」・「暦月」のいずれかを選択してください。</t>
    <rPh sb="7" eb="8">
      <t>シュウ</t>
    </rPh>
    <rPh sb="11" eb="12">
      <t>レキ</t>
    </rPh>
    <rPh sb="12" eb="13">
      <t>ツキ</t>
    </rPh>
    <rPh sb="20" eb="22">
      <t>センタク</t>
    </rPh>
    <phoneticPr fontId="3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</si>
  <si>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</si>
  <si>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5"/>
  </si>
  <si>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5"/>
  </si>
  <si>
    <t>　C12～L12・・・「職種」</t>
    <rPh sb="12" eb="14">
      <t>ショクシュ</t>
    </rPh>
    <phoneticPr fontId="35"/>
  </si>
  <si>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5"/>
  </si>
  <si>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5"/>
  </si>
  <si>
    <t xml:space="preserve"> 　　 記入の順序は、職種ごとにまとめてください。</t>
    <rPh sb="4" eb="6">
      <t>キニュウ</t>
    </rPh>
    <rPh sb="7" eb="9">
      <t>ジュンジョ</t>
    </rPh>
    <rPh sb="11" eb="13">
      <t>ショクシュ</t>
    </rPh>
    <phoneticPr fontId="35"/>
  </si>
  <si>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</si>
  <si>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5"/>
  </si>
  <si>
    <t>D</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</si>
  <si>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5"/>
  </si>
  <si>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5"/>
  </si>
  <si>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</si>
  <si>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</si>
  <si>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5"/>
  </si>
  <si>
    <t>　　　 その他、特記事項欄としてもご活用ください。</t>
    <rPh sb="6" eb="7">
      <t>タ</t>
    </rPh>
    <rPh sb="8" eb="10">
      <t>トッキ</t>
    </rPh>
    <rPh sb="10" eb="12">
      <t>ジコウ</t>
    </rPh>
    <rPh sb="12" eb="13">
      <t>ラン</t>
    </rPh>
    <rPh sb="18" eb="20">
      <t>カツヨウ</t>
    </rPh>
    <phoneticPr fontId="35"/>
  </si>
  <si>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35"/>
  </si>
  <si>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5"/>
  </si>
  <si>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35"/>
  </si>
  <si>
    <t xml:space="preserve"> （参考）</t>
    <rPh sb="2" eb="4">
      <t>サンコウ</t>
    </rPh>
    <phoneticPr fontId="35"/>
  </si>
  <si>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35"/>
  </si>
  <si>
    <t>・・・プルダウンから選択して入力する必要がある箇所です。</t>
    <rPh sb="10" eb="12">
      <t>センタク</t>
    </rPh>
    <rPh sb="14" eb="16">
      <t>ニュウリョク</t>
    </rPh>
    <rPh sb="18" eb="20">
      <t>ヒツヨウ</t>
    </rPh>
    <rPh sb="23" eb="25">
      <t>カショ</t>
    </rPh>
    <phoneticPr fontId="35"/>
  </si>
  <si>
    <t>A</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</si>
  <si>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5"/>
  </si>
  <si>
    <t>職種名</t>
    <rPh sb="0" eb="2">
      <t>ショクシュ</t>
    </rPh>
    <rPh sb="2" eb="3">
      <t>メイ</t>
    </rPh>
    <phoneticPr fontId="35"/>
  </si>
  <si>
    <t>非常勤で兼務</t>
    <rPh sb="0" eb="1">
      <t>ヒ</t>
    </rPh>
    <rPh sb="1" eb="3">
      <t>ジョウキン</t>
    </rPh>
    <rPh sb="4" eb="6">
      <t>ケンム</t>
    </rPh>
    <phoneticPr fontId="35"/>
  </si>
  <si>
    <t>下記の記入方法に従って、入力してください。</t>
  </si>
  <si>
    <t>２．職種名・資格名称</t>
    <rPh sb="2" eb="4">
      <t>ショクシュ</t>
    </rPh>
    <rPh sb="4" eb="5">
      <t>メイ</t>
    </rPh>
    <rPh sb="6" eb="8">
      <t>シカク</t>
    </rPh>
    <rPh sb="8" eb="10">
      <t>メイショウ</t>
    </rPh>
    <phoneticPr fontId="35"/>
  </si>
  <si>
    <t>ー</t>
  </si>
  <si>
    <t>　C列・・・「管理者」</t>
    <rPh sb="2" eb="3">
      <t>レツ</t>
    </rPh>
    <rPh sb="7" eb="10">
      <t>カンリシャ</t>
    </rPh>
    <phoneticPr fontId="35"/>
  </si>
  <si>
    <t>　E列・・・「看護職員」</t>
    <rPh sb="2" eb="3">
      <t>レツ</t>
    </rPh>
    <rPh sb="7" eb="9">
      <t>カンゴ</t>
    </rPh>
    <rPh sb="9" eb="11">
      <t>ショクイン</t>
    </rPh>
    <phoneticPr fontId="35"/>
  </si>
  <si>
    <t>　F列・・・「介護職員」</t>
    <rPh sb="2" eb="3">
      <t>レツ</t>
    </rPh>
    <rPh sb="7" eb="9">
      <t>カイゴ</t>
    </rPh>
    <rPh sb="9" eb="11">
      <t>ショクイン</t>
    </rPh>
    <phoneticPr fontId="35"/>
  </si>
  <si>
    <t>　G列・・・「機能訓練指導員」</t>
    <rPh sb="2" eb="3">
      <t>レツ</t>
    </rPh>
    <rPh sb="7" eb="9">
      <t>キノウ</t>
    </rPh>
    <rPh sb="9" eb="11">
      <t>クンレン</t>
    </rPh>
    <rPh sb="11" eb="14">
      <t>シドウイン</t>
    </rPh>
    <phoneticPr fontId="3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</si>
  <si>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5"/>
  </si>
  <si>
    <t>　行が足りない場合は、適宜追加してください。</t>
    <rPh sb="1" eb="2">
      <t>ギョウ</t>
    </rPh>
    <rPh sb="3" eb="4">
      <t>タ</t>
    </rPh>
    <rPh sb="7" eb="9">
      <t>バアイ</t>
    </rPh>
    <rPh sb="11" eb="13">
      <t>テキギ</t>
    </rPh>
    <rPh sb="13" eb="15">
      <t>ツイカ</t>
    </rPh>
    <phoneticPr fontId="35"/>
  </si>
  <si>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5"/>
  </si>
  <si>
    <t>　・「数式」タブ　⇒　「名前の定義」を選択</t>
    <rPh sb="3" eb="5">
      <t>スウシキ</t>
    </rPh>
    <rPh sb="12" eb="14">
      <t>ナマエ</t>
    </rPh>
    <rPh sb="15" eb="17">
      <t>テイギ</t>
    </rPh>
    <rPh sb="19" eb="21">
      <t>センタク</t>
    </rPh>
    <phoneticPr fontId="35"/>
  </si>
  <si>
    <t>社会福祉士</t>
    <rPh sb="0" eb="2">
      <t>シャカイ</t>
    </rPh>
    <rPh sb="2" eb="5">
      <t>フクシシ</t>
    </rPh>
    <phoneticPr fontId="60"/>
  </si>
  <si>
    <t>精神保健福祉士</t>
    <rPh sb="0" eb="2">
      <t>セイシン</t>
    </rPh>
    <rPh sb="2" eb="4">
      <t>ホケン</t>
    </rPh>
    <rPh sb="4" eb="7">
      <t>フクシシ</t>
    </rPh>
    <phoneticPr fontId="35"/>
  </si>
  <si>
    <t>准看護師</t>
    <rPh sb="0" eb="4">
      <t>ジュンカンゴシ</t>
    </rPh>
    <phoneticPr fontId="35"/>
  </si>
  <si>
    <t>介護福祉士</t>
    <rPh sb="0" eb="2">
      <t>カイゴ</t>
    </rPh>
    <rPh sb="2" eb="5">
      <t>フクシシ</t>
    </rPh>
    <phoneticPr fontId="35"/>
  </si>
  <si>
    <t>作業療法士</t>
    <rPh sb="0" eb="2">
      <t>サギョウ</t>
    </rPh>
    <rPh sb="2" eb="5">
      <t>リョウホウシ</t>
    </rPh>
    <phoneticPr fontId="35"/>
  </si>
  <si>
    <t>言語聴覚士</t>
    <rPh sb="0" eb="2">
      <t>ゲンゴ</t>
    </rPh>
    <rPh sb="2" eb="5">
      <t>チョウカクシ</t>
    </rPh>
    <phoneticPr fontId="35"/>
  </si>
  <si>
    <t>柔道整復師</t>
    <rPh sb="0" eb="2">
      <t>ジュウドウ</t>
    </rPh>
    <rPh sb="2" eb="5">
      <t>セイフクシ</t>
    </rPh>
    <phoneticPr fontId="35"/>
  </si>
  <si>
    <t>あん摩マッサージ指圧師</t>
    <rPh sb="2" eb="3">
      <t>マ</t>
    </rPh>
    <rPh sb="8" eb="11">
      <t>シアツシ</t>
    </rPh>
    <phoneticPr fontId="35"/>
  </si>
  <si>
    <t>○○　○○</t>
  </si>
  <si>
    <t>機能訓練指導員、介護職員</t>
    <rPh sb="0" eb="2">
      <t>キノウ</t>
    </rPh>
    <rPh sb="2" eb="4">
      <t>クンレン</t>
    </rPh>
    <rPh sb="4" eb="7">
      <t>シドウイン</t>
    </rPh>
    <rPh sb="8" eb="10">
      <t>カイゴ</t>
    </rPh>
    <rPh sb="10" eb="12">
      <t>ショクイン</t>
    </rPh>
    <phoneticPr fontId="35"/>
  </si>
  <si>
    <t>看護職員、機能訓練指導員</t>
    <rPh sb="0" eb="2">
      <t>カンゴ</t>
    </rPh>
    <rPh sb="2" eb="4">
      <t>ショクイン</t>
    </rPh>
    <rPh sb="5" eb="7">
      <t>キノウ</t>
    </rPh>
    <rPh sb="7" eb="9">
      <t>クンレン</t>
    </rPh>
    <rPh sb="9" eb="12">
      <t>シドウイン</t>
    </rPh>
    <phoneticPr fontId="35"/>
  </si>
</sst>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
    <numFmt numFmtId="177" formatCode="0.0"/>
    <numFmt numFmtId="178" formatCode="h:mm;@"/>
    <numFmt numFmtId="179" formatCode="0.0%"/>
  </numFmts>
  <fonts count="61">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游ゴシック"/>
      <family val="3"/>
    </font>
    <font>
      <sz val="8"/>
      <color auto="1"/>
      <name val="ＭＳ 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ＭＳ 明朝"/>
      <family val="1"/>
    </font>
    <font>
      <sz val="12"/>
      <color auto="1"/>
      <name val="ＭＳ 明朝"/>
      <family val="1"/>
    </font>
    <font>
      <sz val="10"/>
      <color auto="1"/>
      <name val="ＭＳ 明朝"/>
      <family val="1"/>
    </font>
    <font>
      <sz val="11"/>
      <color auto="1"/>
      <name val="HGSｺﾞｼｯｸM"/>
      <family val="3"/>
    </font>
    <font>
      <sz val="16"/>
      <color auto="1"/>
      <name val="ＭＳ 明朝"/>
      <family val="1"/>
    </font>
    <font>
      <sz val="11"/>
      <color theme="1"/>
      <name val="ＭＳ 明朝"/>
      <family val="1"/>
    </font>
    <font>
      <sz val="11"/>
      <color auto="1"/>
      <name val="ＭＳ Ｐ明朝"/>
      <family val="1"/>
    </font>
    <font>
      <sz val="11"/>
      <color rgb="FFFF0000"/>
      <name val="ＭＳ 明朝"/>
      <family val="1"/>
    </font>
    <font>
      <sz val="9"/>
      <color auto="1"/>
      <name val="ＭＳ 明朝"/>
      <family val="1"/>
    </font>
    <font>
      <u/>
      <sz val="10"/>
      <color auto="1"/>
      <name val="ＭＳ 明朝"/>
      <family val="1"/>
    </font>
    <font>
      <sz val="11"/>
      <color auto="1"/>
      <name val="DejaVu Sans"/>
      <family val="2"/>
    </font>
    <font>
      <sz val="9"/>
      <color auto="1"/>
      <name val="DejaVu Sans"/>
      <family val="2"/>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6"/>
      <color auto="1"/>
      <name val="HGSｺﾞｼｯｸM"/>
      <family val="3"/>
    </font>
    <font>
      <b/>
      <sz val="14"/>
      <color auto="1"/>
      <name val="HGSｺﾞｼｯｸM"/>
      <family val="3"/>
    </font>
    <font>
      <sz val="10"/>
      <color auto="1"/>
      <name val="HGSｺﾞｼｯｸM"/>
      <family val="3"/>
    </font>
    <font>
      <sz val="16"/>
      <color theme="1"/>
      <name val="游ゴシック"/>
      <family val="3"/>
    </font>
    <font>
      <b/>
      <sz val="16"/>
      <color rgb="FFFF0000"/>
      <name val="游ゴシック"/>
      <family val="3"/>
    </font>
    <font>
      <sz val="16"/>
      <color rgb="FFFF0000"/>
      <name val="游ゴシック"/>
      <family val="3"/>
    </font>
    <font>
      <sz val="16"/>
      <color rgb="FF000000"/>
      <name val="游ゴシック"/>
      <family val="3"/>
    </font>
    <font>
      <b/>
      <sz val="12"/>
      <color rgb="FFFF0000"/>
      <name val="HGSｺﾞｼｯｸM"/>
      <family val="3"/>
    </font>
    <font>
      <sz val="12"/>
      <color theme="1"/>
      <name val="HGSｺﾞｼｯｸM"/>
      <family val="3"/>
    </font>
    <font>
      <sz val="12"/>
      <color auto="1"/>
      <name val="HGSｺﾞｼｯｸE"/>
      <family val="3"/>
    </font>
    <font>
      <sz val="16"/>
      <color auto="1"/>
      <name val="HGSｺﾞｼｯｸE"/>
      <family val="3"/>
    </font>
    <font>
      <sz val="16"/>
      <color theme="1"/>
      <name val="HGSｺﾞｼｯｸM"/>
      <family val="3"/>
    </font>
    <font>
      <sz val="10"/>
      <color auto="1"/>
      <name val="DejaVu Sans"/>
      <family val="2"/>
    </font>
    <font>
      <sz val="10.5"/>
      <color auto="1"/>
      <name val="ＭＳ 明朝"/>
      <family val="1"/>
    </font>
    <font>
      <b/>
      <sz val="11"/>
      <color auto="1"/>
      <name val="ＭＳ 明朝"/>
      <family val="1"/>
    </font>
    <font>
      <b/>
      <sz val="18"/>
      <color auto="1"/>
      <name val="ＭＳ 明朝"/>
      <family val="1"/>
    </font>
    <font>
      <sz val="9"/>
      <color indexed="10"/>
      <name val="ＭＳ 明朝"/>
      <family val="1"/>
    </font>
    <font>
      <u/>
      <sz val="11"/>
      <color indexed="36"/>
      <name val="ＭＳ Ｐゴシック"/>
      <family val="3"/>
    </font>
    <font>
      <sz val="14"/>
      <color auto="1"/>
      <name val="HGSｺﾞｼｯｸM"/>
      <family val="3"/>
    </font>
  </fonts>
  <fills count="38">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42"/>
        <bgColor indexed="27"/>
      </patternFill>
    </fill>
    <fill>
      <patternFill patternType="solid">
        <fgColor indexed="9"/>
        <bgColor indexed="26"/>
      </patternFill>
    </fill>
    <fill>
      <patternFill patternType="solid">
        <fgColor rgb="FFFFFFCC"/>
        <bgColor indexed="64"/>
      </patternFill>
    </fill>
    <fill>
      <patternFill patternType="solid">
        <fgColor rgb="FFCCFFCC"/>
        <bgColor indexed="64"/>
      </patternFill>
    </fill>
  </fills>
  <borders count="28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ashed">
        <color indexed="64"/>
      </bottom>
      <diagonal/>
    </border>
    <border>
      <left/>
      <right/>
      <top style="dashed">
        <color indexed="64"/>
      </top>
      <bottom style="double">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hair">
        <color indexed="8"/>
      </right>
      <top/>
      <bottom/>
      <diagonal/>
    </border>
    <border>
      <left style="thin">
        <color indexed="8"/>
      </left>
      <right style="hair">
        <color indexed="8"/>
      </right>
      <top/>
      <bottom style="thin">
        <color indexed="8"/>
      </bottom>
      <diagonal/>
    </border>
    <border>
      <left style="hair">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right style="thin">
        <color indexed="8"/>
      </right>
      <top/>
      <bottom/>
      <diagonal/>
    </border>
    <border>
      <left/>
      <right style="thin">
        <color indexed="8"/>
      </right>
      <top/>
      <bottom style="hair">
        <color indexed="8"/>
      </bottom>
      <diagonal/>
    </border>
    <border>
      <left style="hair">
        <color indexed="8"/>
      </left>
      <right style="thin">
        <color indexed="8"/>
      </right>
      <top style="hair">
        <color indexed="8"/>
      </top>
      <bottom/>
      <diagonal/>
    </border>
    <border>
      <left style="hair">
        <color indexed="8"/>
      </left>
      <right style="thin">
        <color indexed="8"/>
      </right>
      <top/>
      <bottom style="hair">
        <color auto="1"/>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hair">
        <color indexed="8"/>
      </top>
      <bottom style="hair">
        <color indexed="8"/>
      </bottom>
      <diagonal/>
    </border>
    <border>
      <left/>
      <right/>
      <top/>
      <bottom style="hair">
        <color indexed="8"/>
      </bottom>
      <diagonal/>
    </border>
    <border>
      <left/>
      <right/>
      <top style="hair">
        <color indexed="8"/>
      </top>
      <bottom style="hair">
        <color indexed="8"/>
      </bottom>
      <diagonal/>
    </border>
    <border>
      <left/>
      <right/>
      <top style="hair">
        <color indexed="8"/>
      </top>
      <bottom/>
      <diagonal/>
    </border>
    <border>
      <left/>
      <right/>
      <top/>
      <bottom style="thin">
        <color indexed="8"/>
      </bottom>
      <diagonal/>
    </border>
    <border>
      <left style="thin">
        <color indexed="8"/>
      </left>
      <right/>
      <top style="hair">
        <color indexed="8"/>
      </top>
      <bottom style="hair">
        <color indexed="8"/>
      </bottom>
      <diagonal/>
    </border>
    <border>
      <left style="thin">
        <color indexed="8"/>
      </left>
      <right/>
      <top style="hair">
        <color auto="1"/>
      </top>
      <bottom style="hair">
        <color indexed="8"/>
      </bottom>
      <diagonal/>
    </border>
    <border>
      <left style="thin">
        <color indexed="8"/>
      </left>
      <right/>
      <top/>
      <bottom style="hair">
        <color indexed="8"/>
      </bottom>
      <diagonal/>
    </border>
    <border>
      <left style="thin">
        <color indexed="8"/>
      </left>
      <right/>
      <top style="hair">
        <color indexed="8"/>
      </top>
      <bottom style="thin">
        <color indexed="8"/>
      </bottom>
      <diagonal/>
    </border>
    <border>
      <left/>
      <right style="thin">
        <color indexed="8"/>
      </right>
      <top style="thin">
        <color indexed="8"/>
      </top>
      <bottom style="hair">
        <color indexed="8"/>
      </bottom>
      <diagonal/>
    </border>
    <border>
      <left/>
      <right/>
      <top style="hair">
        <color indexed="8"/>
      </top>
      <bottom style="hair">
        <color auto="1"/>
      </bottom>
      <diagonal/>
    </border>
    <border>
      <left/>
      <right/>
      <top style="hair">
        <color indexed="8"/>
      </top>
      <bottom style="thin">
        <color indexed="8"/>
      </bottom>
      <diagonal/>
    </border>
    <border>
      <left/>
      <right style="thin">
        <color indexed="8"/>
      </right>
      <top style="hair">
        <color indexed="8"/>
      </top>
      <bottom style="hair">
        <color auto="1"/>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diagonal/>
    </border>
    <border>
      <left style="thin">
        <color indexed="8"/>
      </left>
      <right style="thin">
        <color indexed="8"/>
      </right>
      <top style="hair">
        <color auto="1"/>
      </top>
      <bottom/>
      <diagonal/>
    </border>
    <border>
      <left style="thin">
        <color indexed="8"/>
      </left>
      <right style="thin">
        <color indexed="8"/>
      </right>
      <top/>
      <bottom style="hair">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dotted">
        <color indexed="8"/>
      </left>
      <right style="dotted">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5"/>
      </left>
      <right style="thin">
        <color indexed="22"/>
      </right>
      <top style="thin">
        <color indexed="55"/>
      </top>
      <bottom style="thin">
        <color indexed="55"/>
      </bottom>
      <diagonal/>
    </border>
    <border>
      <left/>
      <right/>
      <top style="thin">
        <color indexed="8"/>
      </top>
      <bottom/>
      <diagonal/>
    </border>
    <border>
      <left style="thin">
        <color indexed="55"/>
      </left>
      <right/>
      <top style="thin">
        <color indexed="55"/>
      </top>
      <bottom/>
      <diagonal/>
    </border>
    <border>
      <left style="thin">
        <color indexed="55"/>
      </left>
      <right/>
      <top style="thin">
        <color indexed="55"/>
      </top>
      <bottom style="thin">
        <color indexed="55"/>
      </bottom>
      <diagonal/>
    </border>
    <border>
      <left style="thin">
        <color indexed="55"/>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right style="thin">
        <color indexed="55"/>
      </right>
      <top/>
      <bottom style="thin">
        <color indexed="55"/>
      </bottom>
      <diagonal/>
    </border>
    <border>
      <left/>
      <right style="double">
        <color indexed="8"/>
      </right>
      <top/>
      <bottom/>
      <diagonal/>
    </border>
    <border>
      <left style="medium">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double">
        <color indexed="8"/>
      </bottom>
      <diagonal/>
    </border>
    <border>
      <left style="medium">
        <color indexed="8"/>
      </left>
      <right style="medium">
        <color indexed="8"/>
      </right>
      <top/>
      <bottom style="medium">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diagonalUp="1">
      <left style="thin">
        <color indexed="8"/>
      </left>
      <right style="thin">
        <color indexed="8"/>
      </right>
      <top/>
      <bottom style="thin">
        <color indexed="8"/>
      </bottom>
      <diagonal style="thin">
        <color indexed="8"/>
      </diagonal>
    </border>
    <border diagonalUp="1">
      <left style="thin">
        <color indexed="8"/>
      </left>
      <right style="thin">
        <color indexed="8"/>
      </right>
      <top/>
      <bottom style="double">
        <color indexed="8"/>
      </bottom>
      <diagonal style="thin">
        <color indexed="8"/>
      </diagonal>
    </border>
    <border>
      <left/>
      <right style="medium">
        <color indexed="8"/>
      </right>
      <top style="medium">
        <color indexed="8"/>
      </top>
      <bottom style="medium">
        <color indexed="8"/>
      </bottom>
      <diagonal/>
    </border>
    <border>
      <left/>
      <right style="thin">
        <color indexed="8"/>
      </right>
      <top style="medium">
        <color indexed="8"/>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double">
        <color indexed="8"/>
      </bottom>
      <diagonal/>
    </border>
    <border>
      <left style="thin">
        <color indexed="8"/>
      </left>
      <right style="thin">
        <color indexed="8"/>
      </right>
      <top/>
      <bottom style="medium">
        <color indexed="8"/>
      </bottom>
      <diagonal/>
    </border>
    <border>
      <left style="thin">
        <color indexed="8"/>
      </left>
      <right style="medium">
        <color indexed="8"/>
      </right>
      <top/>
      <bottom/>
      <diagonal/>
    </border>
    <border>
      <left style="thin">
        <color indexed="8"/>
      </left>
      <right style="medium">
        <color indexed="8"/>
      </right>
      <top/>
      <bottom style="double">
        <color indexed="8"/>
      </bottom>
      <diagonal/>
    </border>
    <border>
      <left style="thin">
        <color indexed="8"/>
      </left>
      <right style="medium">
        <color indexed="8"/>
      </right>
      <top style="double">
        <color indexed="8"/>
      </top>
      <bottom style="thin">
        <color indexed="8"/>
      </bottom>
      <diagonal/>
    </border>
    <border>
      <left style="thin">
        <color indexed="8"/>
      </left>
      <right/>
      <top style="medium">
        <color indexed="8"/>
      </top>
      <bottom style="double">
        <color indexed="8"/>
      </bottom>
      <diagonal/>
    </border>
    <border>
      <left style="thin">
        <color indexed="8"/>
      </left>
      <right/>
      <top/>
      <bottom style="medium">
        <color indexed="8"/>
      </bottom>
      <diagonal/>
    </border>
    <border>
      <left style="thin">
        <color indexed="8"/>
      </left>
      <right style="medium">
        <color indexed="8"/>
      </right>
      <top style="thin">
        <color indexed="8"/>
      </top>
      <bottom style="double">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double">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diagonal/>
    </border>
    <border>
      <left style="medium">
        <color indexed="8"/>
      </left>
      <right style="medium">
        <color indexed="8"/>
      </right>
      <top/>
      <bottom style="double">
        <color indexed="8"/>
      </bottom>
      <diagonal/>
    </border>
    <border>
      <left style="medium">
        <color indexed="8"/>
      </left>
      <right style="medium">
        <color indexed="8"/>
      </right>
      <top style="double">
        <color indexed="8"/>
      </top>
      <bottom style="medium">
        <color indexed="8"/>
      </bottom>
      <diagonal/>
    </border>
    <border>
      <left style="double">
        <color indexed="8"/>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style="double">
        <color auto="1"/>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double">
        <color indexed="8"/>
      </bottom>
      <diagonal/>
    </border>
    <border diagonalUp="1">
      <left style="thin">
        <color indexed="8"/>
      </left>
      <right style="thin">
        <color indexed="8"/>
      </right>
      <top/>
      <bottom style="double">
        <color auto="1"/>
      </bottom>
      <diagonal style="thin">
        <color indexed="8"/>
      </diagonal>
    </border>
    <border>
      <left style="medium">
        <color indexed="8"/>
      </left>
      <right style="thin">
        <color indexed="8"/>
      </right>
      <top style="medium">
        <color indexed="8"/>
      </top>
      <bottom style="double">
        <color indexed="8"/>
      </bottom>
      <diagonal/>
    </border>
    <border>
      <left style="medium">
        <color indexed="8"/>
      </left>
      <right style="thin">
        <color indexed="8"/>
      </right>
      <top style="double">
        <color indexed="8"/>
      </top>
      <bottom style="medium">
        <color indexed="8"/>
      </bottom>
      <diagonal/>
    </border>
    <border>
      <left style="thin">
        <color indexed="8"/>
      </left>
      <right style="thin">
        <color indexed="8"/>
      </right>
      <top style="double">
        <color indexed="8"/>
      </top>
      <bottom style="medium">
        <color indexed="8"/>
      </bottom>
      <diagonal/>
    </border>
    <border>
      <left style="thin">
        <color indexed="8"/>
      </left>
      <right style="medium">
        <color indexed="8"/>
      </right>
      <top/>
      <bottom style="double">
        <color auto="1"/>
      </bottom>
      <diagonal/>
    </border>
    <border>
      <left style="thin">
        <color indexed="8"/>
      </left>
      <right/>
      <top style="double">
        <color indexed="8"/>
      </top>
      <bottom style="medium">
        <color indexed="8"/>
      </bottom>
      <diagonal/>
    </border>
    <border>
      <left style="thin">
        <color indexed="8"/>
      </left>
      <right style="medium">
        <color indexed="8"/>
      </right>
      <top/>
      <bottom style="thin">
        <color indexed="8"/>
      </bottom>
      <diagonal/>
    </border>
    <border>
      <left style="medium">
        <color indexed="8"/>
      </left>
      <right style="medium">
        <color indexed="8"/>
      </right>
      <top/>
      <bottom style="double">
        <color auto="1"/>
      </bottom>
      <diagonal/>
    </border>
    <border>
      <left style="medium">
        <color indexed="8"/>
      </left>
      <right style="medium">
        <color indexed="8"/>
      </right>
      <top/>
      <bottom style="thin">
        <color indexed="8"/>
      </bottom>
      <diagonal/>
    </border>
    <border>
      <left/>
      <right style="thin">
        <color indexed="8"/>
      </right>
      <top/>
      <bottom style="double">
        <color indexed="8"/>
      </bottom>
      <diagonal/>
    </border>
    <border diagonalUp="1">
      <left style="thin">
        <color indexed="8"/>
      </left>
      <right style="thin">
        <color indexed="8"/>
      </right>
      <top style="thin">
        <color indexed="8"/>
      </top>
      <bottom style="double">
        <color indexed="8"/>
      </bottom>
      <diagonal style="thin">
        <color indexed="8"/>
      </diagonal>
    </border>
    <border>
      <left style="thin">
        <color indexed="8"/>
      </left>
      <right style="medium">
        <color indexed="8"/>
      </right>
      <top style="medium">
        <color indexed="8"/>
      </top>
      <bottom style="medium">
        <color indexed="8"/>
      </bottom>
      <diagonal/>
    </border>
    <border>
      <left/>
      <right style="thin">
        <color indexed="8"/>
      </right>
      <top style="double">
        <color indexed="8"/>
      </top>
      <bottom/>
      <diagonal/>
    </border>
    <border>
      <left/>
      <right style="medium">
        <color indexed="8"/>
      </right>
      <top/>
      <bottom style="double">
        <color indexed="8"/>
      </bottom>
      <diagonal/>
    </border>
    <border>
      <left/>
      <right/>
      <top/>
      <bottom style="medium">
        <color indexed="8"/>
      </bottom>
      <diagonal/>
    </border>
    <border>
      <left/>
      <right style="medium">
        <color indexed="8"/>
      </right>
      <top style="medium">
        <color indexed="8"/>
      </top>
      <bottom style="double">
        <color indexed="8"/>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double">
        <color indexed="8"/>
      </bottom>
      <diagonal/>
    </border>
    <border>
      <left/>
      <right style="medium">
        <color indexed="8"/>
      </right>
      <top/>
      <bottom style="medium">
        <color indexed="8"/>
      </bottom>
      <diagonal/>
    </border>
    <border>
      <left/>
      <right style="medium">
        <color indexed="8"/>
      </right>
      <top/>
      <bottom/>
      <diagonal/>
    </border>
    <border>
      <left/>
      <right style="medium">
        <color indexed="8"/>
      </right>
      <top style="double">
        <color indexed="8"/>
      </top>
      <bottom style="thin">
        <color indexed="8"/>
      </bottom>
      <diagonal/>
    </border>
    <border>
      <left style="medium">
        <color indexed="8"/>
      </left>
      <right style="medium">
        <color indexed="8"/>
      </right>
      <top style="thin">
        <color indexed="8"/>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6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12"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32"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0"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1370">
    <xf numFmtId="0" fontId="0" fillId="0" borderId="0" xfId="0"/>
    <xf numFmtId="0" fontId="23" fillId="0" borderId="0" xfId="0" applyFont="1"/>
    <xf numFmtId="0" fontId="23" fillId="0" borderId="0" xfId="0" applyFont="1" applyAlignment="1">
      <alignment vertical="center"/>
    </xf>
    <xf numFmtId="0" fontId="23" fillId="0" borderId="10" xfId="0" applyFont="1" applyBorder="1"/>
    <xf numFmtId="0" fontId="24" fillId="0" borderId="0" xfId="0" applyFont="1" applyAlignment="1">
      <alignment horizontal="center" vertical="center"/>
    </xf>
    <xf numFmtId="0" fontId="23" fillId="0" borderId="0" xfId="0" applyFont="1" applyAlignment="1">
      <alignment horizontal="right" vertical="center"/>
    </xf>
    <xf numFmtId="0" fontId="23" fillId="0" borderId="11" xfId="0" applyFont="1" applyBorder="1" applyAlignment="1">
      <alignment horizontal="center" vertical="center" textRotation="255" wrapText="1"/>
    </xf>
    <xf numFmtId="0" fontId="23" fillId="0" borderId="12" xfId="0" applyFont="1" applyBorder="1" applyAlignment="1">
      <alignment horizontal="center" vertical="center" textRotation="255" wrapText="1"/>
    </xf>
    <xf numFmtId="0" fontId="25" fillId="0" borderId="11" xfId="0" applyFont="1" applyBorder="1" applyAlignment="1">
      <alignment horizontal="center" vertical="center" textRotation="255" wrapText="1" shrinkToFit="1"/>
    </xf>
    <xf numFmtId="0" fontId="25" fillId="0" borderId="13" xfId="0" applyFont="1" applyBorder="1" applyAlignment="1">
      <alignment horizontal="center" vertical="center" textRotation="255" wrapText="1" shrinkToFit="1"/>
    </xf>
    <xf numFmtId="0" fontId="25" fillId="0" borderId="12" xfId="0" applyFont="1" applyBorder="1" applyAlignment="1">
      <alignment horizontal="center" vertical="center" textRotation="255" wrapText="1" shrinkToFit="1"/>
    </xf>
    <xf numFmtId="0" fontId="23" fillId="0" borderId="14" xfId="0" applyFont="1" applyBorder="1" applyAlignment="1">
      <alignment horizontal="left" wrapText="1"/>
    </xf>
    <xf numFmtId="0" fontId="23" fillId="0" borderId="13" xfId="0" applyFont="1" applyBorder="1" applyAlignment="1">
      <alignment horizontal="center" vertical="center" textRotation="255" wrapText="1"/>
    </xf>
    <xf numFmtId="0" fontId="23" fillId="0" borderId="14" xfId="0" applyFont="1" applyBorder="1" applyAlignment="1">
      <alignment horizontal="center" vertical="center" wrapText="1"/>
    </xf>
    <xf numFmtId="0" fontId="23" fillId="0" borderId="0" xfId="0" applyFont="1" applyAlignment="1">
      <alignment horizontal="left"/>
    </xf>
    <xf numFmtId="0" fontId="23" fillId="0" borderId="0" xfId="0" applyFont="1" applyAlignment="1">
      <alignment horizontal="left" vertical="center"/>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4" xfId="0" applyFont="1" applyBorder="1" applyAlignment="1">
      <alignment horizontal="left" vertical="center" wrapText="1"/>
    </xf>
    <xf numFmtId="0" fontId="23" fillId="0" borderId="18" xfId="0" applyFont="1" applyBorder="1" applyAlignment="1">
      <alignment horizontal="left" wrapText="1"/>
    </xf>
    <xf numFmtId="0" fontId="23" fillId="0" borderId="18" xfId="0" applyFont="1" applyBorder="1" applyAlignment="1">
      <alignment horizontal="left" vertical="center" wrapText="1"/>
    </xf>
    <xf numFmtId="0" fontId="25" fillId="0" borderId="18" xfId="0" applyFont="1" applyBorder="1" applyAlignment="1">
      <alignment horizontal="left" vertical="center" wrapText="1"/>
    </xf>
    <xf numFmtId="0" fontId="23" fillId="0" borderId="19" xfId="0" applyFont="1" applyBorder="1" applyAlignment="1">
      <alignment horizontal="left" wrapText="1"/>
    </xf>
    <xf numFmtId="0" fontId="23" fillId="0" borderId="20" xfId="0" applyFont="1" applyBorder="1" applyAlignment="1">
      <alignment horizontal="left" wrapText="1"/>
    </xf>
    <xf numFmtId="0" fontId="23" fillId="0" borderId="11" xfId="0" applyFont="1" applyBorder="1" applyAlignment="1">
      <alignment horizontal="center" vertical="center" textRotation="255" shrinkToFit="1"/>
    </xf>
    <xf numFmtId="0" fontId="23" fillId="0" borderId="12" xfId="0" applyFont="1" applyBorder="1" applyAlignment="1">
      <alignment horizontal="center" vertical="center" textRotation="255" shrinkToFit="1"/>
    </xf>
    <xf numFmtId="0" fontId="23" fillId="0" borderId="13" xfId="0" applyFont="1" applyBorder="1" applyAlignment="1">
      <alignment horizontal="center" vertical="center" textRotation="255" shrinkToFit="1"/>
    </xf>
    <xf numFmtId="0" fontId="23" fillId="0" borderId="21" xfId="0" applyFont="1" applyBorder="1" applyAlignment="1">
      <alignment horizontal="left" wrapText="1"/>
    </xf>
    <xf numFmtId="0" fontId="23" fillId="0" borderId="14" xfId="0" applyFont="1" applyBorder="1" applyAlignment="1">
      <alignment horizontal="center"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3" fillId="0" borderId="21" xfId="0" applyFont="1" applyBorder="1" applyAlignment="1">
      <alignment horizontal="center" vertical="center" wrapText="1"/>
    </xf>
    <xf numFmtId="0" fontId="23" fillId="0" borderId="20" xfId="0" applyFont="1" applyBorder="1"/>
    <xf numFmtId="0" fontId="23" fillId="0" borderId="19" xfId="0" applyFont="1" applyBorder="1"/>
    <xf numFmtId="0" fontId="23" fillId="0" borderId="19" xfId="0" applyFont="1" applyBorder="1" applyAlignment="1">
      <alignment horizontal="left" vertical="center" wrapText="1"/>
    </xf>
    <xf numFmtId="0" fontId="23" fillId="0" borderId="0" xfId="0" applyFont="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center" vertical="center" textRotation="255" wrapText="1"/>
    </xf>
    <xf numFmtId="0" fontId="23" fillId="0" borderId="14" xfId="0" applyFont="1" applyBorder="1" applyAlignment="1">
      <alignment horizontal="center" vertical="center" textRotation="255" wrapText="1"/>
    </xf>
    <xf numFmtId="0" fontId="23" fillId="0" borderId="21" xfId="0" applyFont="1" applyBorder="1" applyAlignment="1">
      <alignment horizontal="center" wrapText="1"/>
    </xf>
    <xf numFmtId="0" fontId="23" fillId="0" borderId="19" xfId="0" applyFont="1" applyBorder="1" applyAlignment="1">
      <alignment horizontal="left" vertical="top" wrapText="1"/>
    </xf>
    <xf numFmtId="0" fontId="23" fillId="0" borderId="0" xfId="0" applyFont="1" applyAlignment="1">
      <alignment horizontal="left" vertical="top" wrapText="1"/>
    </xf>
    <xf numFmtId="0" fontId="23" fillId="0" borderId="20" xfId="0" applyFont="1" applyBorder="1" applyAlignment="1">
      <alignment horizontal="left" vertical="top" wrapText="1"/>
    </xf>
    <xf numFmtId="0" fontId="23" fillId="0" borderId="22" xfId="0" applyFont="1" applyBorder="1" applyAlignment="1">
      <alignment horizontal="center" vertical="center" wrapText="1"/>
    </xf>
    <xf numFmtId="0" fontId="23" fillId="0" borderId="0" xfId="0" applyFont="1" applyAlignment="1">
      <alignment horizontal="center" vertical="center"/>
    </xf>
    <xf numFmtId="0" fontId="23" fillId="0" borderId="23" xfId="0" applyFont="1" applyBorder="1" applyAlignment="1">
      <alignment horizontal="left" vertical="center" wrapText="1"/>
    </xf>
    <xf numFmtId="0" fontId="23" fillId="0" borderId="1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left" wrapTex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15"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justify" vertical="center" wrapText="1"/>
    </xf>
    <xf numFmtId="0" fontId="23" fillId="0" borderId="29" xfId="0" applyFont="1" applyBorder="1" applyAlignment="1">
      <alignment horizontal="left" wrapText="1"/>
    </xf>
    <xf numFmtId="0" fontId="23" fillId="0" borderId="0" xfId="0" applyFont="1" applyAlignment="1">
      <alignment horizontal="justify" vertical="center" wrapText="1"/>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19"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justify" vertical="center" wrapText="1"/>
    </xf>
    <xf numFmtId="0" fontId="23" fillId="0" borderId="34" xfId="0" applyFont="1" applyBorder="1" applyAlignment="1">
      <alignment horizontal="left" wrapText="1"/>
    </xf>
    <xf numFmtId="0" fontId="23" fillId="0" borderId="35" xfId="0" applyFont="1" applyBorder="1" applyAlignment="1">
      <alignment horizontal="left" wrapText="1"/>
    </xf>
    <xf numFmtId="0" fontId="23" fillId="0" borderId="36" xfId="0" applyFont="1" applyBorder="1" applyAlignment="1">
      <alignment horizontal="justify" wrapText="1"/>
    </xf>
    <xf numFmtId="0" fontId="23" fillId="0" borderId="15" xfId="0" applyFont="1" applyBorder="1" applyAlignment="1">
      <alignment horizontal="center" wrapText="1"/>
    </xf>
    <xf numFmtId="0" fontId="23" fillId="0" borderId="17" xfId="0" applyFont="1" applyBorder="1" applyAlignment="1">
      <alignment horizont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23" xfId="0" applyFont="1" applyBorder="1" applyAlignment="1">
      <alignment horizontal="center" wrapText="1"/>
    </xf>
    <xf numFmtId="0" fontId="23" fillId="0" borderId="24" xfId="0" applyFont="1" applyBorder="1" applyAlignment="1">
      <alignment horizont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0" xfId="0" applyFont="1" applyAlignment="1">
      <alignment vertical="center" wrapText="1"/>
    </xf>
    <xf numFmtId="0" fontId="23" fillId="0" borderId="22" xfId="0" applyFont="1" applyBorder="1" applyAlignment="1">
      <alignment horizontal="center" wrapText="1"/>
    </xf>
    <xf numFmtId="0" fontId="23" fillId="0" borderId="37" xfId="0" applyFont="1" applyBorder="1" applyAlignment="1">
      <alignment horizontal="center" wrapText="1"/>
    </xf>
    <xf numFmtId="0" fontId="23" fillId="0" borderId="38" xfId="0" applyFont="1" applyBorder="1" applyAlignment="1">
      <alignment horizontal="center" wrapText="1"/>
    </xf>
    <xf numFmtId="0" fontId="23" fillId="0" borderId="14" xfId="0" applyFont="1" applyBorder="1" applyAlignment="1">
      <alignment horizontal="center" vertical="center"/>
    </xf>
    <xf numFmtId="0" fontId="23" fillId="0" borderId="14" xfId="0" applyFont="1" applyBorder="1" applyAlignment="1">
      <alignment horizontal="center"/>
    </xf>
    <xf numFmtId="0" fontId="23" fillId="0" borderId="20" xfId="0" applyFont="1" applyBorder="1" applyAlignment="1">
      <alignment horizontal="center" wrapText="1"/>
    </xf>
    <xf numFmtId="0" fontId="23" fillId="0" borderId="36" xfId="0" applyFont="1" applyBorder="1"/>
    <xf numFmtId="0" fontId="23" fillId="0" borderId="21" xfId="0" applyFont="1" applyBorder="1" applyAlignment="1">
      <alignment horizontal="center" vertical="center"/>
    </xf>
    <xf numFmtId="0" fontId="23" fillId="0" borderId="21" xfId="0" applyFont="1" applyBorder="1" applyAlignment="1">
      <alignment horizontal="center"/>
    </xf>
    <xf numFmtId="0" fontId="23" fillId="0" borderId="19" xfId="0" applyFont="1" applyBorder="1" applyAlignment="1">
      <alignment vertical="center" wrapText="1"/>
    </xf>
    <xf numFmtId="0" fontId="23" fillId="0" borderId="23" xfId="0" applyFont="1" applyBorder="1" applyAlignment="1">
      <alignment horizontal="left" wrapText="1"/>
    </xf>
    <xf numFmtId="0" fontId="23" fillId="0" borderId="24" xfId="0" applyFont="1" applyBorder="1" applyAlignment="1">
      <alignment horizontal="left" wrapText="1"/>
    </xf>
    <xf numFmtId="0" fontId="23" fillId="0" borderId="23" xfId="0" applyFont="1" applyBorder="1" applyAlignment="1">
      <alignment horizontal="left" vertical="top" wrapText="1"/>
    </xf>
    <xf numFmtId="0" fontId="23" fillId="0" borderId="10" xfId="0" applyFont="1" applyBorder="1" applyAlignment="1">
      <alignment horizontal="left" vertical="top" wrapText="1"/>
    </xf>
    <xf numFmtId="0" fontId="23" fillId="0" borderId="24" xfId="0" applyFont="1" applyBorder="1" applyAlignment="1">
      <alignment horizontal="left" vertical="top" wrapText="1"/>
    </xf>
    <xf numFmtId="0" fontId="23" fillId="0" borderId="0" xfId="0" applyFont="1" applyAlignment="1">
      <alignment horizontal="center" vertical="top"/>
    </xf>
    <xf numFmtId="0" fontId="25" fillId="0" borderId="17" xfId="38" applyFont="1" applyBorder="1" applyAlignment="1">
      <alignment horizontal="center" vertical="center"/>
    </xf>
    <xf numFmtId="0" fontId="25" fillId="0" borderId="14" xfId="38" applyFont="1" applyBorder="1" applyAlignment="1">
      <alignment horizontal="center" vertical="center"/>
    </xf>
    <xf numFmtId="0" fontId="23" fillId="0" borderId="39" xfId="0" applyFont="1" applyBorder="1"/>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3" fillId="0" borderId="18" xfId="0" applyFont="1" applyBorder="1" applyAlignment="1">
      <alignment horizontal="center"/>
    </xf>
    <xf numFmtId="0" fontId="25" fillId="0" borderId="20" xfId="38" applyFont="1" applyBorder="1" applyAlignment="1">
      <alignment horizontal="center" vertical="center"/>
    </xf>
    <xf numFmtId="0" fontId="25" fillId="0" borderId="21" xfId="38" applyFont="1" applyBorder="1" applyAlignment="1">
      <alignment horizontal="center" vertical="center"/>
    </xf>
    <xf numFmtId="0" fontId="23" fillId="0" borderId="22" xfId="0" applyFont="1" applyBorder="1" applyAlignment="1">
      <alignment horizontal="center" vertical="center"/>
    </xf>
    <xf numFmtId="0" fontId="23" fillId="0" borderId="22" xfId="0" applyFont="1" applyBorder="1" applyAlignment="1">
      <alignment horizontal="center"/>
    </xf>
    <xf numFmtId="0" fontId="25" fillId="0" borderId="24" xfId="0" applyFont="1" applyBorder="1" applyAlignment="1">
      <alignment horizontal="left" vertical="center" wrapText="1"/>
    </xf>
    <xf numFmtId="0" fontId="25" fillId="0" borderId="22" xfId="0" applyFont="1" applyBorder="1" applyAlignment="1">
      <alignment horizontal="left" vertical="center" wrapText="1"/>
    </xf>
    <xf numFmtId="0" fontId="23" fillId="0" borderId="15" xfId="0" applyFont="1" applyBorder="1" applyAlignment="1">
      <alignment horizontal="left" wrapText="1"/>
    </xf>
    <xf numFmtId="0" fontId="23" fillId="0" borderId="17" xfId="0" applyFont="1" applyBorder="1" applyAlignment="1">
      <alignment horizontal="left" wrapText="1"/>
    </xf>
    <xf numFmtId="0" fontId="23" fillId="0" borderId="17" xfId="0" applyFont="1" applyBorder="1" applyAlignment="1">
      <alignment horizontal="center" vertical="center"/>
    </xf>
    <xf numFmtId="0" fontId="23" fillId="0" borderId="23" xfId="0" applyFont="1" applyBorder="1" applyAlignment="1">
      <alignment horizontal="center" vertical="center" wrapText="1"/>
    </xf>
    <xf numFmtId="0" fontId="23" fillId="0" borderId="20" xfId="0" applyFont="1" applyBorder="1" applyAlignment="1">
      <alignment horizontal="center" vertical="center"/>
    </xf>
    <xf numFmtId="0" fontId="23" fillId="0" borderId="0" xfId="0" applyFont="1" applyAlignment="1">
      <alignment horizontal="left" wrapText="1"/>
    </xf>
    <xf numFmtId="0" fontId="23" fillId="0" borderId="16" xfId="0" applyFont="1" applyBorder="1" applyAlignment="1">
      <alignment horizontal="left" wrapText="1"/>
    </xf>
    <xf numFmtId="0" fontId="23" fillId="0" borderId="0" xfId="0" applyFont="1" applyBorder="1" applyAlignment="1">
      <alignment horizontal="left" wrapText="1"/>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wrapText="1"/>
    </xf>
    <xf numFmtId="0" fontId="23" fillId="0" borderId="43" xfId="0" applyFont="1" applyBorder="1" applyAlignment="1">
      <alignment horizontal="justify" vertical="center" wrapText="1"/>
    </xf>
    <xf numFmtId="0" fontId="23" fillId="0" borderId="10" xfId="0" applyFont="1" applyBorder="1" applyAlignment="1">
      <alignment horizontal="left" wrapText="1"/>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pplyAlignment="1">
      <alignment horizontal="center" vertical="center"/>
    </xf>
    <xf numFmtId="0" fontId="23" fillId="33" borderId="14" xfId="0" applyFont="1" applyFill="1" applyBorder="1" applyAlignment="1">
      <alignment horizontal="center" vertical="center"/>
    </xf>
    <xf numFmtId="0" fontId="23" fillId="33" borderId="15" xfId="0" applyFont="1" applyFill="1" applyBorder="1" applyAlignment="1">
      <alignment vertical="center"/>
    </xf>
    <xf numFmtId="0" fontId="23" fillId="33" borderId="16" xfId="0" applyFont="1" applyFill="1" applyBorder="1" applyAlignment="1">
      <alignment vertical="center"/>
    </xf>
    <xf numFmtId="0" fontId="23" fillId="0" borderId="16" xfId="0" applyFont="1" applyBorder="1" applyAlignment="1">
      <alignment vertical="center"/>
    </xf>
    <xf numFmtId="0" fontId="23" fillId="33" borderId="16" xfId="0" applyFont="1" applyFill="1" applyBorder="1" applyAlignment="1">
      <alignment horizontal="center" vertical="center"/>
    </xf>
    <xf numFmtId="0" fontId="26" fillId="33" borderId="16" xfId="0" applyFont="1" applyFill="1" applyBorder="1" applyAlignment="1">
      <alignment vertical="center"/>
    </xf>
    <xf numFmtId="0" fontId="26" fillId="33" borderId="44" xfId="0" applyFont="1" applyFill="1" applyBorder="1" applyAlignment="1">
      <alignment vertical="center"/>
    </xf>
    <xf numFmtId="0" fontId="23" fillId="33" borderId="17" xfId="0" applyFont="1" applyFill="1" applyBorder="1" applyAlignment="1">
      <alignment vertical="center"/>
    </xf>
    <xf numFmtId="0" fontId="23" fillId="33" borderId="15" xfId="0" applyFont="1" applyFill="1" applyBorder="1" applyAlignment="1">
      <alignment horizontal="center"/>
    </xf>
    <xf numFmtId="0" fontId="23" fillId="33" borderId="17" xfId="0" applyFont="1" applyFill="1" applyBorder="1" applyAlignment="1">
      <alignment horizontal="center" vertical="center"/>
    </xf>
    <xf numFmtId="0" fontId="23" fillId="33" borderId="0" xfId="0" applyFont="1" applyFill="1" applyAlignment="1">
      <alignment vertical="center"/>
    </xf>
    <xf numFmtId="0" fontId="23" fillId="33" borderId="0" xfId="0" applyFont="1" applyFill="1" applyAlignment="1">
      <alignment horizontal="center" vertical="center"/>
    </xf>
    <xf numFmtId="0" fontId="23" fillId="33" borderId="21" xfId="0" applyFont="1" applyFill="1" applyBorder="1" applyAlignment="1">
      <alignment horizontal="center" vertical="center"/>
    </xf>
    <xf numFmtId="0" fontId="23" fillId="33" borderId="23" xfId="0" applyFont="1" applyFill="1" applyBorder="1" applyAlignment="1">
      <alignment horizontal="center" vertical="center"/>
    </xf>
    <xf numFmtId="0" fontId="23" fillId="33" borderId="10" xfId="0" applyFont="1" applyFill="1" applyBorder="1" applyAlignment="1">
      <alignment horizontal="center" vertical="center"/>
    </xf>
    <xf numFmtId="0" fontId="23" fillId="0" borderId="10" xfId="0" applyFont="1" applyBorder="1" applyAlignment="1">
      <alignment horizontal="center" vertical="center"/>
    </xf>
    <xf numFmtId="0" fontId="26" fillId="33" borderId="10" xfId="0" applyFont="1" applyFill="1" applyBorder="1" applyAlignment="1">
      <alignment horizontal="center" vertical="center"/>
    </xf>
    <xf numFmtId="0" fontId="26" fillId="33" borderId="45" xfId="0" applyFont="1" applyFill="1" applyBorder="1" applyAlignment="1">
      <alignment horizontal="center" vertical="center"/>
    </xf>
    <xf numFmtId="0" fontId="23" fillId="33" borderId="24" xfId="0" applyFont="1" applyFill="1" applyBorder="1" applyAlignment="1">
      <alignment horizontal="center" vertical="center"/>
    </xf>
    <xf numFmtId="0" fontId="23" fillId="33" borderId="23" xfId="0" applyFont="1" applyFill="1" applyBorder="1" applyAlignment="1">
      <alignment horizontal="center"/>
    </xf>
    <xf numFmtId="0" fontId="23" fillId="33" borderId="22" xfId="0" applyFont="1" applyFill="1" applyBorder="1" applyAlignment="1">
      <alignment horizontal="center" vertical="center"/>
    </xf>
    <xf numFmtId="0" fontId="23" fillId="33" borderId="11" xfId="0" applyFont="1" applyFill="1" applyBorder="1" applyAlignment="1">
      <alignment vertical="center"/>
    </xf>
    <xf numFmtId="0" fontId="23" fillId="33" borderId="12" xfId="0" applyFont="1" applyFill="1" applyBorder="1" applyAlignment="1">
      <alignment vertical="center"/>
    </xf>
    <xf numFmtId="0" fontId="23" fillId="0" borderId="12" xfId="0" applyFont="1" applyBorder="1" applyAlignment="1">
      <alignment vertical="center"/>
    </xf>
    <xf numFmtId="0" fontId="26" fillId="33" borderId="12" xfId="0" applyFont="1" applyFill="1" applyBorder="1" applyAlignment="1">
      <alignment vertical="center"/>
    </xf>
    <xf numFmtId="0" fontId="26" fillId="33" borderId="46" xfId="0" applyFont="1" applyFill="1" applyBorder="1" applyAlignment="1">
      <alignment vertical="center"/>
    </xf>
    <xf numFmtId="0" fontId="23" fillId="33" borderId="12" xfId="0" applyFont="1" applyFill="1" applyBorder="1" applyAlignment="1">
      <alignment horizontal="right" vertical="center"/>
    </xf>
    <xf numFmtId="0" fontId="23" fillId="0" borderId="12" xfId="0" applyFont="1" applyBorder="1" applyAlignment="1">
      <alignment horizontal="right" vertical="center"/>
    </xf>
    <xf numFmtId="0" fontId="23" fillId="33" borderId="13" xfId="0" applyFont="1" applyFill="1" applyBorder="1" applyAlignment="1">
      <alignment vertical="center"/>
    </xf>
    <xf numFmtId="0" fontId="23" fillId="33" borderId="11" xfId="0" applyFont="1" applyFill="1" applyBorder="1" applyAlignment="1"/>
    <xf numFmtId="0" fontId="23" fillId="33" borderId="13" xfId="0" applyFont="1" applyFill="1" applyBorder="1" applyAlignment="1">
      <alignment horizontal="right" vertical="top"/>
    </xf>
    <xf numFmtId="0" fontId="23" fillId="33" borderId="0" xfId="0" applyFont="1" applyFill="1" applyAlignment="1">
      <alignment horizontal="left" vertical="center"/>
    </xf>
    <xf numFmtId="0" fontId="23" fillId="0" borderId="20" xfId="0" applyFont="1" applyBorder="1" applyAlignment="1">
      <alignment horizontal="left" vertical="center"/>
    </xf>
    <xf numFmtId="0" fontId="23" fillId="33" borderId="15" xfId="0" applyFont="1" applyFill="1" applyBorder="1" applyAlignment="1">
      <alignment horizontal="left" vertical="center"/>
    </xf>
    <xf numFmtId="0" fontId="23" fillId="33" borderId="16" xfId="0" applyFont="1" applyFill="1" applyBorder="1" applyAlignment="1">
      <alignment horizontal="left" vertical="center"/>
    </xf>
    <xf numFmtId="0" fontId="23" fillId="0" borderId="16" xfId="0" applyFont="1" applyBorder="1" applyAlignment="1">
      <alignment horizontal="left" vertical="center"/>
    </xf>
    <xf numFmtId="0" fontId="26" fillId="33" borderId="16" xfId="0" applyFont="1" applyFill="1" applyBorder="1" applyAlignment="1">
      <alignment horizontal="left" vertical="center"/>
    </xf>
    <xf numFmtId="0" fontId="26" fillId="33" borderId="44" xfId="0" applyFont="1" applyFill="1" applyBorder="1" applyAlignment="1">
      <alignment horizontal="left" vertical="center"/>
    </xf>
    <xf numFmtId="0" fontId="23" fillId="33" borderId="17" xfId="0" applyFont="1" applyFill="1" applyBorder="1" applyAlignment="1">
      <alignment horizontal="left" vertical="center"/>
    </xf>
    <xf numFmtId="0" fontId="23" fillId="33" borderId="23" xfId="0" applyFont="1" applyFill="1" applyBorder="1" applyAlignment="1">
      <alignment vertical="center"/>
    </xf>
    <xf numFmtId="0" fontId="23" fillId="33" borderId="10" xfId="0" applyFont="1" applyFill="1" applyBorder="1" applyAlignment="1">
      <alignment vertical="center"/>
    </xf>
    <xf numFmtId="0" fontId="23" fillId="0" borderId="10" xfId="0" applyFont="1" applyBorder="1" applyAlignment="1">
      <alignment vertical="center"/>
    </xf>
    <xf numFmtId="0" fontId="26" fillId="33" borderId="10" xfId="0" applyFont="1" applyFill="1" applyBorder="1" applyAlignment="1">
      <alignment vertical="center" wrapText="1"/>
    </xf>
    <xf numFmtId="0" fontId="26" fillId="33" borderId="45" xfId="0" applyFont="1" applyFill="1" applyBorder="1" applyAlignment="1">
      <alignment vertical="center" wrapText="1"/>
    </xf>
    <xf numFmtId="0" fontId="23" fillId="33" borderId="24" xfId="0" applyFont="1" applyFill="1" applyBorder="1" applyAlignment="1">
      <alignment vertical="center"/>
    </xf>
    <xf numFmtId="0" fontId="23" fillId="33" borderId="15" xfId="0" applyFont="1" applyFill="1" applyBorder="1" applyAlignment="1">
      <alignment horizontal="center" vertical="center"/>
    </xf>
    <xf numFmtId="0" fontId="23" fillId="0" borderId="16" xfId="0" applyFont="1" applyBorder="1" applyAlignment="1">
      <alignment horizontal="center" vertical="center"/>
    </xf>
    <xf numFmtId="0" fontId="26" fillId="33" borderId="16" xfId="0" applyFont="1" applyFill="1" applyBorder="1" applyAlignment="1">
      <alignment horizontal="left" vertical="center" wrapText="1"/>
    </xf>
    <xf numFmtId="0" fontId="26" fillId="33" borderId="44" xfId="0" applyFont="1" applyFill="1" applyBorder="1" applyAlignment="1">
      <alignment horizontal="left" vertical="center" wrapText="1"/>
    </xf>
    <xf numFmtId="0" fontId="23" fillId="33" borderId="10" xfId="0" applyFont="1" applyFill="1" applyBorder="1" applyAlignment="1">
      <alignment vertical="top"/>
    </xf>
    <xf numFmtId="0" fontId="26" fillId="33" borderId="0" xfId="0" applyFont="1" applyFill="1" applyBorder="1" applyAlignment="1">
      <alignment vertical="center"/>
    </xf>
    <xf numFmtId="0" fontId="23" fillId="33" borderId="23" xfId="0" applyFont="1" applyFill="1" applyBorder="1" applyAlignment="1">
      <alignment vertical="top"/>
    </xf>
    <xf numFmtId="0" fontId="26" fillId="33" borderId="47" xfId="0" applyFont="1" applyFill="1" applyBorder="1" applyAlignment="1">
      <alignment vertical="center"/>
    </xf>
    <xf numFmtId="0" fontId="23" fillId="33" borderId="24" xfId="0" applyFont="1" applyFill="1" applyBorder="1" applyAlignment="1">
      <alignment vertical="top"/>
    </xf>
    <xf numFmtId="0" fontId="23" fillId="33" borderId="0" xfId="0" applyFont="1" applyFill="1" applyAlignment="1">
      <alignment vertical="top"/>
    </xf>
    <xf numFmtId="0" fontId="23" fillId="0" borderId="24" xfId="0" applyFont="1" applyBorder="1" applyAlignment="1">
      <alignment horizontal="left" vertical="center"/>
    </xf>
    <xf numFmtId="0" fontId="28" fillId="0" borderId="48" xfId="0" applyFont="1" applyFill="1" applyBorder="1" applyAlignment="1">
      <alignment horizontal="left" vertical="center" wrapText="1"/>
    </xf>
    <xf numFmtId="0" fontId="28" fillId="0" borderId="49" xfId="0" applyFont="1" applyFill="1" applyBorder="1" applyAlignment="1">
      <alignment vertical="center"/>
    </xf>
    <xf numFmtId="0" fontId="28" fillId="0" borderId="50" xfId="0" applyFont="1" applyFill="1" applyBorder="1" applyAlignment="1">
      <alignment horizontal="left" vertical="center" wrapText="1"/>
    </xf>
    <xf numFmtId="0" fontId="28" fillId="0" borderId="51" xfId="0" applyFont="1" applyFill="1" applyBorder="1" applyAlignment="1">
      <alignment horizontal="left" vertical="center" wrapText="1"/>
    </xf>
    <xf numFmtId="0" fontId="28" fillId="33" borderId="49" xfId="0" applyFont="1" applyFill="1" applyBorder="1" applyAlignment="1">
      <alignment vertical="center"/>
    </xf>
    <xf numFmtId="0" fontId="28" fillId="33" borderId="50" xfId="0" applyFont="1" applyFill="1" applyBorder="1" applyAlignment="1">
      <alignment horizontal="left" vertical="center" wrapText="1"/>
    </xf>
    <xf numFmtId="0" fontId="28" fillId="33" borderId="51" xfId="0" applyFont="1" applyFill="1" applyBorder="1" applyAlignment="1">
      <alignment horizontal="left" vertical="center" wrapText="1"/>
    </xf>
    <xf numFmtId="0" fontId="23" fillId="33" borderId="50" xfId="0" applyFont="1" applyFill="1" applyBorder="1" applyAlignment="1">
      <alignment horizontal="left" vertical="center" wrapText="1"/>
    </xf>
    <xf numFmtId="0" fontId="28" fillId="33" borderId="48" xfId="0" applyFont="1" applyFill="1" applyBorder="1" applyAlignment="1">
      <alignment horizontal="left" vertical="center"/>
    </xf>
    <xf numFmtId="0" fontId="28" fillId="0" borderId="51" xfId="0" applyFont="1" applyFill="1" applyBorder="1" applyAlignment="1">
      <alignment horizontal="left" vertical="center"/>
    </xf>
    <xf numFmtId="0" fontId="28" fillId="33" borderId="52" xfId="0" applyFont="1" applyFill="1" applyBorder="1" applyAlignment="1">
      <alignment horizontal="left" vertical="center"/>
    </xf>
    <xf numFmtId="0" fontId="28" fillId="33" borderId="52" xfId="0" applyFont="1" applyFill="1" applyBorder="1" applyAlignment="1">
      <alignment horizontal="left" vertical="center" shrinkToFit="1"/>
    </xf>
    <xf numFmtId="0" fontId="28" fillId="33" borderId="0" xfId="0" applyFont="1" applyFill="1" applyAlignment="1">
      <alignment vertical="center"/>
    </xf>
    <xf numFmtId="0" fontId="28" fillId="33" borderId="52" xfId="0" applyFont="1" applyFill="1" applyBorder="1" applyAlignment="1">
      <alignment horizontal="left" vertical="center" wrapText="1"/>
    </xf>
    <xf numFmtId="0" fontId="28" fillId="0" borderId="52" xfId="0" applyFont="1" applyFill="1" applyBorder="1" applyAlignment="1">
      <alignment horizontal="left" vertical="center" wrapText="1"/>
    </xf>
    <xf numFmtId="0" fontId="23" fillId="33" borderId="52" xfId="0" applyFont="1" applyFill="1" applyBorder="1" applyAlignment="1">
      <alignment horizontal="left" vertical="center"/>
    </xf>
    <xf numFmtId="0" fontId="23" fillId="33" borderId="52" xfId="0" applyFont="1" applyFill="1" applyBorder="1" applyAlignment="1">
      <alignment horizontal="left" vertical="center" wrapText="1"/>
    </xf>
    <xf numFmtId="0" fontId="23" fillId="33" borderId="53"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26" xfId="0" applyFont="1" applyFill="1" applyBorder="1" applyAlignment="1">
      <alignment vertical="center"/>
    </xf>
    <xf numFmtId="0" fontId="28" fillId="0" borderId="25" xfId="0" applyFont="1" applyFill="1" applyBorder="1" applyAlignment="1">
      <alignment horizontal="center" vertical="center"/>
    </xf>
    <xf numFmtId="0" fontId="28" fillId="0" borderId="49" xfId="0" applyFont="1" applyFill="1" applyBorder="1" applyAlignment="1">
      <alignment horizontal="center" vertical="center"/>
    </xf>
    <xf numFmtId="0" fontId="28" fillId="0" borderId="28" xfId="0" applyFont="1" applyFill="1" applyBorder="1" applyAlignment="1">
      <alignment horizontal="center" vertical="center"/>
    </xf>
    <xf numFmtId="0" fontId="28" fillId="0" borderId="27" xfId="0" applyFont="1" applyFill="1" applyBorder="1" applyAlignment="1">
      <alignment horizontal="center" vertical="center"/>
    </xf>
    <xf numFmtId="0" fontId="28" fillId="33" borderId="49" xfId="0" applyFont="1" applyFill="1" applyBorder="1" applyAlignment="1">
      <alignment horizontal="center" vertical="center"/>
    </xf>
    <xf numFmtId="0" fontId="28" fillId="33" borderId="33" xfId="0" applyFont="1" applyFill="1" applyBorder="1" applyAlignment="1">
      <alignment horizontal="center" vertical="center" wrapText="1"/>
    </xf>
    <xf numFmtId="0" fontId="28" fillId="33" borderId="32" xfId="0" applyFont="1" applyFill="1" applyBorder="1" applyAlignment="1">
      <alignment horizontal="center" vertical="center" wrapText="1"/>
    </xf>
    <xf numFmtId="0" fontId="29" fillId="33" borderId="33" xfId="0" applyFont="1" applyFill="1" applyBorder="1" applyAlignment="1">
      <alignment horizontal="center" vertical="center"/>
    </xf>
    <xf numFmtId="0" fontId="28" fillId="33" borderId="25" xfId="0" applyFont="1" applyFill="1" applyBorder="1" applyAlignment="1">
      <alignment horizontal="center" vertical="center"/>
    </xf>
    <xf numFmtId="0" fontId="28" fillId="0" borderId="0" xfId="0" applyFont="1" applyFill="1" applyAlignment="1">
      <alignment horizontal="center" vertical="center"/>
    </xf>
    <xf numFmtId="0" fontId="28" fillId="33" borderId="28" xfId="0" applyFont="1" applyFill="1" applyBorder="1" applyAlignment="1">
      <alignment horizontal="center" vertical="center"/>
    </xf>
    <xf numFmtId="0" fontId="23" fillId="33" borderId="49" xfId="0" applyFont="1" applyFill="1" applyBorder="1" applyAlignment="1">
      <alignment horizontal="center" vertical="center"/>
    </xf>
    <xf numFmtId="0" fontId="23" fillId="33" borderId="28" xfId="0" applyFont="1" applyFill="1" applyBorder="1" applyAlignment="1">
      <alignment horizontal="center" vertical="center"/>
    </xf>
    <xf numFmtId="0" fontId="29" fillId="33" borderId="54"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32" xfId="0" applyFont="1" applyFill="1" applyBorder="1" applyAlignment="1">
      <alignment vertical="center"/>
    </xf>
    <xf numFmtId="0" fontId="28" fillId="0" borderId="55" xfId="0" applyFont="1" applyFill="1" applyBorder="1" applyAlignment="1">
      <alignment vertical="center"/>
    </xf>
    <xf numFmtId="0" fontId="28" fillId="0" borderId="33" xfId="0" applyFont="1" applyFill="1" applyBorder="1" applyAlignment="1">
      <alignment horizontal="left" vertical="center"/>
    </xf>
    <xf numFmtId="0" fontId="28" fillId="0" borderId="32" xfId="0" applyFont="1" applyFill="1" applyBorder="1" applyAlignment="1">
      <alignment horizontal="left" vertical="center"/>
    </xf>
    <xf numFmtId="0" fontId="28" fillId="33" borderId="55" xfId="0" applyFont="1" applyFill="1" applyBorder="1" applyAlignment="1">
      <alignment vertical="center"/>
    </xf>
    <xf numFmtId="0" fontId="28" fillId="33" borderId="33" xfId="0" applyFont="1" applyFill="1" applyBorder="1" applyAlignment="1">
      <alignment horizontal="left" vertical="center"/>
    </xf>
    <xf numFmtId="0" fontId="28" fillId="33" borderId="32" xfId="0" applyFont="1" applyFill="1" applyBorder="1" applyAlignment="1">
      <alignment horizontal="left" vertical="center"/>
    </xf>
    <xf numFmtId="0" fontId="29" fillId="33" borderId="33" xfId="0" applyFont="1" applyFill="1" applyBorder="1" applyAlignment="1">
      <alignment vertical="center"/>
    </xf>
    <xf numFmtId="0" fontId="28" fillId="33" borderId="30" xfId="0" applyFont="1" applyFill="1" applyBorder="1" applyAlignment="1">
      <alignment vertical="center"/>
    </xf>
    <xf numFmtId="0" fontId="28" fillId="0" borderId="0" xfId="0" applyFont="1" applyFill="1" applyAlignment="1">
      <alignment vertical="center"/>
    </xf>
    <xf numFmtId="0" fontId="23" fillId="33" borderId="55" xfId="0" applyFont="1" applyFill="1" applyBorder="1" applyAlignment="1">
      <alignment vertical="center"/>
    </xf>
    <xf numFmtId="0" fontId="29" fillId="33" borderId="56" xfId="0" applyFont="1" applyFill="1" applyBorder="1" applyAlignment="1">
      <alignment vertical="center"/>
    </xf>
    <xf numFmtId="0" fontId="28" fillId="0" borderId="20" xfId="0" applyFont="1" applyFill="1" applyBorder="1" applyAlignment="1">
      <alignment horizontal="left" vertical="center"/>
    </xf>
    <xf numFmtId="0" fontId="28" fillId="0" borderId="31" xfId="0" applyFont="1" applyFill="1" applyBorder="1" applyAlignment="1">
      <alignment vertical="center"/>
    </xf>
    <xf numFmtId="0" fontId="28" fillId="0" borderId="55" xfId="0" applyFont="1" applyFill="1" applyBorder="1" applyAlignment="1">
      <alignment horizontal="left" vertical="center" wrapText="1"/>
    </xf>
    <xf numFmtId="0" fontId="28" fillId="33" borderId="30" xfId="0" applyFont="1" applyFill="1" applyBorder="1" applyAlignment="1">
      <alignment horizontal="center" vertical="center"/>
    </xf>
    <xf numFmtId="0" fontId="28" fillId="0" borderId="55" xfId="0" applyFont="1" applyFill="1" applyBorder="1" applyAlignment="1">
      <alignment horizontal="center" vertical="center"/>
    </xf>
    <xf numFmtId="0" fontId="28" fillId="33" borderId="30" xfId="0" applyFont="1" applyFill="1" applyBorder="1" applyAlignment="1">
      <alignment horizontal="left" vertical="center" wrapText="1"/>
    </xf>
    <xf numFmtId="0" fontId="28" fillId="0" borderId="0" xfId="0" applyFont="1" applyFill="1" applyAlignment="1">
      <alignment horizontal="left" vertical="center" wrapText="1"/>
    </xf>
    <xf numFmtId="0" fontId="28" fillId="33" borderId="55" xfId="0" applyFont="1" applyFill="1" applyBorder="1" applyAlignment="1">
      <alignment horizontal="center" vertical="center"/>
    </xf>
    <xf numFmtId="0" fontId="23" fillId="33" borderId="55" xfId="0" applyFont="1" applyFill="1" applyBorder="1" applyAlignment="1">
      <alignment horizontal="center" vertical="center"/>
    </xf>
    <xf numFmtId="0" fontId="23" fillId="33" borderId="33" xfId="0" applyFont="1" applyFill="1" applyBorder="1" applyAlignment="1">
      <alignment horizontal="center" vertical="center"/>
    </xf>
    <xf numFmtId="0" fontId="29" fillId="33" borderId="56" xfId="0" applyFont="1" applyFill="1" applyBorder="1" applyAlignment="1">
      <alignment horizontal="center" vertical="center"/>
    </xf>
    <xf numFmtId="0" fontId="28" fillId="0" borderId="31" xfId="0" applyFont="1" applyFill="1" applyBorder="1" applyAlignment="1">
      <alignment horizontal="left" vertical="center" wrapText="1"/>
    </xf>
    <xf numFmtId="0" fontId="23" fillId="33" borderId="32" xfId="0" applyFont="1" applyFill="1" applyBorder="1" applyAlignment="1">
      <alignment horizontal="left" vertical="center"/>
    </xf>
    <xf numFmtId="0" fontId="28" fillId="0" borderId="33"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33" borderId="31" xfId="0" applyFont="1" applyFill="1" applyBorder="1" applyAlignment="1">
      <alignment vertical="center"/>
    </xf>
    <xf numFmtId="0" fontId="28" fillId="0" borderId="20" xfId="0" applyFont="1" applyFill="1" applyBorder="1" applyAlignment="1">
      <alignment horizontal="center" vertical="center" wrapText="1"/>
    </xf>
    <xf numFmtId="0" fontId="28" fillId="0" borderId="31" xfId="0" applyFont="1" applyFill="1" applyBorder="1" applyAlignment="1">
      <alignment horizontal="center" vertical="center"/>
    </xf>
    <xf numFmtId="0" fontId="29" fillId="33" borderId="33" xfId="0" applyFont="1" applyFill="1" applyBorder="1" applyAlignment="1">
      <alignment horizontal="left" vertical="center"/>
    </xf>
    <xf numFmtId="0" fontId="28" fillId="33" borderId="55" xfId="0" applyFont="1" applyFill="1" applyBorder="1" applyAlignment="1">
      <alignment horizontal="left" vertical="center"/>
    </xf>
    <xf numFmtId="0" fontId="28" fillId="0" borderId="55" xfId="0" applyFont="1" applyFill="1" applyBorder="1" applyAlignment="1">
      <alignment horizontal="left" vertical="center"/>
    </xf>
    <xf numFmtId="0" fontId="23" fillId="33" borderId="55" xfId="0" applyFont="1" applyFill="1" applyBorder="1" applyAlignment="1">
      <alignment horizontal="left" vertical="center"/>
    </xf>
    <xf numFmtId="0" fontId="29" fillId="33" borderId="56" xfId="0" applyFont="1" applyFill="1" applyBorder="1" applyAlignment="1">
      <alignment horizontal="left" vertical="center"/>
    </xf>
    <xf numFmtId="0" fontId="29" fillId="33" borderId="0" xfId="0" applyFont="1" applyFill="1" applyBorder="1" applyAlignment="1">
      <alignment horizontal="center" vertical="center"/>
    </xf>
    <xf numFmtId="0" fontId="29" fillId="33" borderId="0" xfId="0" applyFont="1" applyFill="1" applyBorder="1" applyAlignment="1">
      <alignment vertical="center"/>
    </xf>
    <xf numFmtId="0" fontId="28" fillId="0" borderId="20" xfId="0" applyFont="1" applyFill="1" applyBorder="1" applyAlignment="1">
      <alignment horizontal="left" vertical="center" wrapText="1"/>
    </xf>
    <xf numFmtId="0" fontId="28" fillId="0" borderId="33" xfId="0" applyFont="1" applyFill="1" applyBorder="1" applyAlignment="1">
      <alignment horizontal="center" vertical="center"/>
    </xf>
    <xf numFmtId="0" fontId="28" fillId="0" borderId="32" xfId="0" applyFont="1" applyFill="1" applyBorder="1" applyAlignment="1">
      <alignment horizontal="center" vertical="center"/>
    </xf>
    <xf numFmtId="0" fontId="28" fillId="33" borderId="33" xfId="0" applyFont="1" applyFill="1" applyBorder="1" applyAlignment="1">
      <alignment vertical="center"/>
    </xf>
    <xf numFmtId="0" fontId="28" fillId="0" borderId="20" xfId="0" applyFont="1" applyFill="1" applyBorder="1" applyAlignment="1">
      <alignment horizontal="center" vertical="center"/>
    </xf>
    <xf numFmtId="0" fontId="28" fillId="0" borderId="0" xfId="0" applyFont="1" applyFill="1" applyAlignment="1">
      <alignment horizontal="left" vertical="center"/>
    </xf>
    <xf numFmtId="0" fontId="28" fillId="33" borderId="30" xfId="0" applyFont="1" applyFill="1" applyBorder="1" applyAlignment="1">
      <alignment horizontal="left" vertical="center"/>
    </xf>
    <xf numFmtId="0" fontId="29" fillId="33" borderId="31" xfId="0" applyFont="1" applyFill="1" applyBorder="1" applyAlignment="1">
      <alignment vertical="center"/>
    </xf>
    <xf numFmtId="0" fontId="29" fillId="33" borderId="31" xfId="0" applyFont="1" applyFill="1" applyBorder="1" applyAlignment="1">
      <alignment horizontal="center" vertical="center"/>
    </xf>
    <xf numFmtId="0" fontId="30" fillId="0" borderId="32" xfId="0" applyFont="1" applyFill="1" applyBorder="1" applyAlignment="1">
      <alignment vertical="center"/>
    </xf>
    <xf numFmtId="0" fontId="30" fillId="0" borderId="32" xfId="0" applyFont="1" applyFill="1" applyBorder="1" applyAlignment="1">
      <alignment horizontal="left" vertical="center"/>
    </xf>
    <xf numFmtId="0" fontId="30" fillId="0" borderId="0" xfId="0" applyFont="1" applyFill="1" applyAlignment="1">
      <alignment vertical="center"/>
    </xf>
    <xf numFmtId="0" fontId="23" fillId="33" borderId="33" xfId="0" applyFont="1" applyFill="1" applyBorder="1" applyAlignment="1">
      <alignment vertical="center"/>
    </xf>
    <xf numFmtId="0" fontId="30" fillId="0" borderId="55" xfId="0" applyFont="1" applyFill="1" applyBorder="1" applyAlignment="1">
      <alignment horizontal="left" vertical="center"/>
    </xf>
    <xf numFmtId="0" fontId="30" fillId="0" borderId="0" xfId="0" applyFont="1" applyFill="1" applyBorder="1" applyAlignment="1">
      <alignment vertical="center"/>
    </xf>
    <xf numFmtId="0" fontId="30" fillId="0" borderId="20" xfId="0" applyFont="1" applyFill="1" applyBorder="1" applyAlignment="1">
      <alignment vertical="center"/>
    </xf>
    <xf numFmtId="0" fontId="30" fillId="0" borderId="20" xfId="0" applyFont="1" applyFill="1" applyBorder="1" applyAlignment="1">
      <alignment horizontal="left" vertical="center"/>
    </xf>
    <xf numFmtId="0" fontId="23" fillId="0" borderId="35" xfId="0" applyFont="1" applyBorder="1" applyAlignment="1">
      <alignment horizontal="center" vertical="center"/>
    </xf>
    <xf numFmtId="0" fontId="29" fillId="33" borderId="31" xfId="0" applyFont="1" applyFill="1" applyBorder="1" applyAlignment="1">
      <alignment horizontal="left" vertical="center"/>
    </xf>
    <xf numFmtId="0" fontId="23" fillId="0" borderId="36" xfId="0" applyFont="1" applyBorder="1" applyAlignment="1">
      <alignment horizontal="center" vertical="center"/>
    </xf>
    <xf numFmtId="0" fontId="30" fillId="0" borderId="42" xfId="0" applyFont="1" applyFill="1" applyBorder="1" applyAlignment="1">
      <alignment vertical="center"/>
    </xf>
    <xf numFmtId="0" fontId="30" fillId="0" borderId="42" xfId="0" applyFont="1" applyFill="1" applyBorder="1" applyAlignment="1">
      <alignment horizontal="left" vertical="center"/>
    </xf>
    <xf numFmtId="0" fontId="30" fillId="0" borderId="10" xfId="0" applyFont="1" applyFill="1" applyBorder="1" applyAlignment="1">
      <alignment vertical="center"/>
    </xf>
    <xf numFmtId="0" fontId="23" fillId="33" borderId="57" xfId="0" applyFont="1" applyFill="1" applyBorder="1" applyAlignment="1">
      <alignment vertical="center"/>
    </xf>
    <xf numFmtId="0" fontId="23" fillId="33" borderId="43" xfId="0" applyFont="1" applyFill="1" applyBorder="1" applyAlignment="1">
      <alignment vertical="center"/>
    </xf>
    <xf numFmtId="0" fontId="23" fillId="33" borderId="42" xfId="0" applyFont="1" applyFill="1" applyBorder="1" applyAlignment="1">
      <alignment horizontal="left" vertical="center"/>
    </xf>
    <xf numFmtId="0" fontId="29" fillId="33" borderId="41" xfId="0" applyFont="1" applyFill="1" applyBorder="1" applyAlignment="1">
      <alignment horizontal="left" vertical="center"/>
    </xf>
    <xf numFmtId="0" fontId="23" fillId="33" borderId="57" xfId="0" applyFont="1" applyFill="1" applyBorder="1" applyAlignment="1">
      <alignment horizontal="left" vertical="center"/>
    </xf>
    <xf numFmtId="0" fontId="30" fillId="0" borderId="57" xfId="0" applyFont="1" applyFill="1" applyBorder="1" applyAlignment="1">
      <alignment horizontal="left" vertical="center"/>
    </xf>
    <xf numFmtId="0" fontId="29" fillId="33" borderId="58" xfId="0" applyFont="1" applyFill="1" applyBorder="1" applyAlignment="1">
      <alignment horizontal="left" vertical="center"/>
    </xf>
    <xf numFmtId="0" fontId="30" fillId="0" borderId="24" xfId="0" applyFont="1" applyFill="1" applyBorder="1" applyAlignment="1">
      <alignment vertical="center"/>
    </xf>
    <xf numFmtId="0" fontId="30" fillId="0" borderId="24" xfId="0" applyFont="1" applyFill="1" applyBorder="1" applyAlignment="1">
      <alignment horizontal="left" vertical="center"/>
    </xf>
    <xf numFmtId="0" fontId="23" fillId="33" borderId="16" xfId="0" applyFont="1" applyFill="1" applyBorder="1" applyAlignment="1">
      <alignment vertical="top"/>
    </xf>
    <xf numFmtId="0" fontId="23" fillId="0" borderId="16" xfId="0" applyFont="1" applyBorder="1" applyAlignment="1">
      <alignment vertical="top"/>
    </xf>
    <xf numFmtId="0" fontId="26" fillId="33" borderId="0" xfId="0" applyFont="1" applyFill="1" applyBorder="1" applyAlignment="1">
      <alignment vertical="top"/>
    </xf>
    <xf numFmtId="0" fontId="26" fillId="33" borderId="47" xfId="0" applyFont="1" applyFill="1" applyBorder="1" applyAlignment="1">
      <alignment vertical="top"/>
    </xf>
    <xf numFmtId="0" fontId="23" fillId="33" borderId="59" xfId="0" applyFont="1" applyFill="1" applyBorder="1" applyAlignment="1">
      <alignment horizontal="center" vertical="center"/>
    </xf>
    <xf numFmtId="0" fontId="23" fillId="33" borderId="60" xfId="0" applyFont="1" applyFill="1" applyBorder="1" applyAlignment="1">
      <alignment horizontal="center" vertical="center"/>
    </xf>
    <xf numFmtId="0" fontId="23" fillId="33" borderId="0" xfId="0" applyFont="1" applyFill="1" applyBorder="1" applyAlignment="1">
      <alignment horizontal="left" vertical="center"/>
    </xf>
    <xf numFmtId="0" fontId="23" fillId="33" borderId="19" xfId="0" applyFont="1" applyFill="1" applyBorder="1" applyAlignment="1">
      <alignment vertical="center"/>
    </xf>
    <xf numFmtId="0" fontId="23" fillId="33" borderId="61" xfId="0" applyFont="1" applyFill="1" applyBorder="1" applyAlignment="1">
      <alignment horizontal="center" vertical="center"/>
    </xf>
    <xf numFmtId="0" fontId="23" fillId="33" borderId="62" xfId="0" applyFont="1" applyFill="1" applyBorder="1" applyAlignment="1">
      <alignment horizontal="center" vertical="center"/>
    </xf>
    <xf numFmtId="0" fontId="23" fillId="0" borderId="10" xfId="0" applyFont="1" applyBorder="1" applyAlignment="1">
      <alignment vertical="top"/>
    </xf>
    <xf numFmtId="0" fontId="26" fillId="33" borderId="10" xfId="0" applyFont="1" applyFill="1" applyBorder="1" applyAlignment="1">
      <alignment vertical="top"/>
    </xf>
    <xf numFmtId="0" fontId="26" fillId="33" borderId="45" xfId="0" applyFont="1" applyFill="1" applyBorder="1" applyAlignment="1">
      <alignment vertical="top"/>
    </xf>
    <xf numFmtId="0" fontId="23" fillId="33" borderId="63" xfId="0" applyFont="1" applyFill="1" applyBorder="1" applyAlignment="1">
      <alignment horizontal="center" vertical="center"/>
    </xf>
    <xf numFmtId="0" fontId="23" fillId="33" borderId="64" xfId="0" applyFont="1" applyFill="1" applyBorder="1" applyAlignment="1">
      <alignment horizontal="center" vertical="center"/>
    </xf>
    <xf numFmtId="0" fontId="26" fillId="33" borderId="16" xfId="0" applyFont="1" applyFill="1" applyBorder="1" applyAlignment="1">
      <alignment vertical="top"/>
    </xf>
    <xf numFmtId="0" fontId="26" fillId="33" borderId="44" xfId="0" applyFont="1" applyFill="1" applyBorder="1" applyAlignment="1">
      <alignment vertical="top"/>
    </xf>
    <xf numFmtId="0" fontId="23" fillId="33" borderId="10" xfId="0" applyFont="1" applyFill="1" applyBorder="1" applyAlignment="1">
      <alignment horizontal="left" vertical="center"/>
    </xf>
    <xf numFmtId="0" fontId="27" fillId="33" borderId="0" xfId="0" applyFont="1" applyFill="1" applyAlignment="1">
      <alignment horizontal="center" vertical="center"/>
    </xf>
    <xf numFmtId="0" fontId="23" fillId="33" borderId="0" xfId="0" applyFont="1" applyFill="1"/>
    <xf numFmtId="0" fontId="23" fillId="33" borderId="0" xfId="0" applyFont="1" applyFill="1" applyAlignment="1">
      <alignment horizontal="center"/>
    </xf>
    <xf numFmtId="0" fontId="27" fillId="33" borderId="0" xfId="0" applyFont="1" applyFill="1" applyAlignment="1">
      <alignment horizontal="left" vertical="center"/>
    </xf>
    <xf numFmtId="0" fontId="23" fillId="33" borderId="48" xfId="0" applyFont="1" applyFill="1" applyBorder="1" applyAlignment="1">
      <alignment horizontal="left" vertical="center" wrapText="1"/>
    </xf>
    <xf numFmtId="0" fontId="23" fillId="33" borderId="49" xfId="0" applyFont="1" applyFill="1" applyBorder="1" applyAlignment="1">
      <alignment vertical="center"/>
    </xf>
    <xf numFmtId="0" fontId="23" fillId="33" borderId="51"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3" xfId="0" applyFont="1" applyFill="1" applyBorder="1" applyAlignment="1">
      <alignment horizontal="left" vertical="center" wrapText="1"/>
    </xf>
    <xf numFmtId="0" fontId="23" fillId="33" borderId="48" xfId="0" applyFont="1" applyFill="1" applyBorder="1" applyAlignment="1">
      <alignment horizontal="left" vertical="center"/>
    </xf>
    <xf numFmtId="0" fontId="23" fillId="33" borderId="51" xfId="0" applyFont="1" applyFill="1" applyBorder="1" applyAlignment="1">
      <alignment horizontal="left" vertical="center"/>
    </xf>
    <xf numFmtId="0" fontId="23" fillId="33" borderId="52" xfId="0" applyFont="1" applyFill="1" applyBorder="1" applyAlignment="1">
      <alignment horizontal="left" vertical="center" shrinkToFit="1"/>
    </xf>
    <xf numFmtId="0" fontId="23" fillId="33" borderId="65" xfId="0" applyFont="1" applyFill="1" applyBorder="1" applyAlignment="1">
      <alignment horizontal="left" vertical="center"/>
    </xf>
    <xf numFmtId="0" fontId="23" fillId="33" borderId="25" xfId="0" applyFont="1" applyFill="1" applyBorder="1" applyAlignment="1">
      <alignment horizontal="center" vertical="center"/>
    </xf>
    <xf numFmtId="0" fontId="23" fillId="33" borderId="27" xfId="0" applyFont="1" applyFill="1" applyBorder="1" applyAlignment="1">
      <alignment horizontal="center" vertical="center"/>
    </xf>
    <xf numFmtId="0" fontId="23" fillId="33" borderId="33" xfId="0" applyFont="1" applyFill="1" applyBorder="1" applyAlignment="1">
      <alignment horizontal="center" vertical="center" wrapText="1"/>
    </xf>
    <xf numFmtId="0" fontId="23" fillId="33" borderId="32" xfId="0" applyFont="1" applyFill="1" applyBorder="1" applyAlignment="1">
      <alignment horizontal="center" vertical="center" wrapText="1"/>
    </xf>
    <xf numFmtId="0" fontId="23" fillId="33" borderId="26" xfId="0" applyFont="1" applyFill="1" applyBorder="1" applyAlignment="1">
      <alignment horizontal="center" vertical="center"/>
    </xf>
    <xf numFmtId="0" fontId="23" fillId="33" borderId="32" xfId="0" applyFont="1" applyFill="1" applyBorder="1" applyAlignment="1">
      <alignment vertical="center"/>
    </xf>
    <xf numFmtId="0" fontId="23" fillId="33" borderId="33" xfId="0" applyFont="1" applyFill="1" applyBorder="1" applyAlignment="1">
      <alignment horizontal="left" vertical="center"/>
    </xf>
    <xf numFmtId="0" fontId="23" fillId="33" borderId="30" xfId="0" applyFont="1" applyFill="1" applyBorder="1" applyAlignment="1">
      <alignment vertical="center"/>
    </xf>
    <xf numFmtId="0" fontId="23" fillId="33" borderId="31" xfId="0" applyFont="1" applyFill="1" applyBorder="1" applyAlignment="1">
      <alignment vertical="center"/>
    </xf>
    <xf numFmtId="0" fontId="23" fillId="33" borderId="55" xfId="0" applyFont="1" applyFill="1" applyBorder="1" applyAlignment="1">
      <alignment horizontal="left" vertical="center" wrapText="1"/>
    </xf>
    <xf numFmtId="0" fontId="23" fillId="33" borderId="3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31" xfId="0" applyFont="1" applyFill="1" applyBorder="1" applyAlignment="1">
      <alignment horizontal="center" vertical="center"/>
    </xf>
    <xf numFmtId="0" fontId="23" fillId="33" borderId="30" xfId="0" applyFont="1" applyFill="1" applyBorder="1" applyAlignment="1">
      <alignment horizontal="center" vertical="center"/>
    </xf>
    <xf numFmtId="0" fontId="23" fillId="33" borderId="31" xfId="0" applyFont="1" applyFill="1" applyBorder="1" applyAlignment="1">
      <alignment horizontal="left" vertical="center"/>
    </xf>
    <xf numFmtId="0" fontId="23" fillId="33" borderId="32" xfId="0" applyFont="1" applyFill="1" applyBorder="1" applyAlignment="1">
      <alignment horizontal="center" vertical="center"/>
    </xf>
    <xf numFmtId="0" fontId="23" fillId="33" borderId="30" xfId="0" applyFont="1" applyFill="1" applyBorder="1" applyAlignment="1">
      <alignment horizontal="left" vertical="center"/>
    </xf>
    <xf numFmtId="0" fontId="23" fillId="33" borderId="36" xfId="0" applyFont="1" applyFill="1" applyBorder="1" applyAlignment="1">
      <alignment horizontal="center" vertical="center"/>
    </xf>
    <xf numFmtId="0" fontId="23" fillId="33" borderId="31" xfId="0" applyFont="1" applyFill="1" applyBorder="1" applyAlignment="1">
      <alignment vertical="top"/>
    </xf>
    <xf numFmtId="0" fontId="23" fillId="33" borderId="55" xfId="0" applyFont="1" applyFill="1" applyBorder="1" applyAlignment="1">
      <alignment vertical="top"/>
    </xf>
    <xf numFmtId="0" fontId="23" fillId="33" borderId="32" xfId="0" applyFont="1" applyFill="1" applyBorder="1" applyAlignment="1">
      <alignment vertical="top"/>
    </xf>
    <xf numFmtId="0" fontId="23" fillId="33" borderId="43" xfId="0" applyFont="1" applyFill="1" applyBorder="1" applyAlignment="1">
      <alignment horizontal="left" vertical="center"/>
    </xf>
    <xf numFmtId="0" fontId="23" fillId="33" borderId="40" xfId="0" applyFont="1" applyFill="1" applyBorder="1" applyAlignment="1">
      <alignment vertical="center"/>
    </xf>
    <xf numFmtId="0" fontId="23" fillId="33" borderId="57" xfId="0" applyFont="1" applyFill="1" applyBorder="1" applyAlignment="1">
      <alignment vertical="top"/>
    </xf>
    <xf numFmtId="0" fontId="23" fillId="33" borderId="41" xfId="0" applyFont="1" applyFill="1" applyBorder="1" applyAlignment="1">
      <alignment vertical="center"/>
    </xf>
    <xf numFmtId="0" fontId="31" fillId="0" borderId="0" xfId="47" applyFont="1">
      <alignment vertical="center"/>
    </xf>
    <xf numFmtId="0" fontId="31" fillId="0" borderId="0" xfId="47" applyFont="1" applyAlignment="1">
      <alignment horizontal="center" vertical="center"/>
    </xf>
    <xf numFmtId="0" fontId="31" fillId="0" borderId="0" xfId="47" applyFont="1" applyAlignment="1">
      <alignment horizontal="left" vertical="center"/>
    </xf>
    <xf numFmtId="0" fontId="31" fillId="0" borderId="0" xfId="47" applyFont="1" applyAlignment="1">
      <alignment vertical="center" wrapText="1"/>
    </xf>
    <xf numFmtId="0" fontId="24" fillId="0" borderId="0" xfId="47" applyFont="1" applyBorder="1" applyAlignment="1">
      <alignment horizontal="center" vertical="center" wrapText="1"/>
    </xf>
    <xf numFmtId="0" fontId="13" fillId="0" borderId="0" xfId="47" applyFont="1">
      <alignment vertical="center"/>
    </xf>
    <xf numFmtId="0" fontId="25" fillId="0" borderId="0" xfId="47" applyFont="1">
      <alignment vertical="center"/>
    </xf>
    <xf numFmtId="0" fontId="25" fillId="34" borderId="66" xfId="47" applyFont="1" applyFill="1" applyBorder="1" applyAlignment="1">
      <alignment horizontal="center" vertical="center"/>
    </xf>
    <xf numFmtId="0" fontId="25" fillId="0" borderId="67" xfId="47" applyFont="1" applyBorder="1" applyAlignment="1">
      <alignment horizontal="center" vertical="center" wrapText="1"/>
    </xf>
    <xf numFmtId="0" fontId="25" fillId="0" borderId="68" xfId="47" applyFont="1" applyBorder="1">
      <alignment vertical="center"/>
    </xf>
    <xf numFmtId="0" fontId="25" fillId="0" borderId="69" xfId="47" applyFont="1" applyBorder="1">
      <alignment vertical="center"/>
    </xf>
    <xf numFmtId="0" fontId="25" fillId="0" borderId="69" xfId="47" applyFont="1" applyBorder="1" applyAlignment="1">
      <alignment horizontal="center" vertical="center" wrapText="1"/>
    </xf>
    <xf numFmtId="0" fontId="25" fillId="0" borderId="70" xfId="47" applyFont="1" applyBorder="1">
      <alignment vertical="center"/>
    </xf>
    <xf numFmtId="0" fontId="25" fillId="0" borderId="71" xfId="47" applyFont="1" applyBorder="1" applyAlignment="1">
      <alignment horizontal="left" vertical="center" wrapText="1"/>
    </xf>
    <xf numFmtId="0" fontId="25" fillId="0" borderId="72" xfId="47" applyFont="1" applyBorder="1" applyAlignment="1">
      <alignment vertical="center" wrapText="1"/>
    </xf>
    <xf numFmtId="0" fontId="25" fillId="0" borderId="73" xfId="47" applyFont="1" applyBorder="1" applyAlignment="1">
      <alignment vertical="center" wrapText="1"/>
    </xf>
    <xf numFmtId="0" fontId="25" fillId="0" borderId="74" xfId="47" applyFont="1" applyBorder="1" applyAlignment="1">
      <alignment vertical="center" wrapText="1"/>
    </xf>
    <xf numFmtId="0" fontId="25" fillId="0" borderId="71" xfId="47" applyFont="1" applyBorder="1" applyAlignment="1">
      <alignment vertical="center" wrapText="1"/>
    </xf>
    <xf numFmtId="0" fontId="25" fillId="0" borderId="75" xfId="47" applyFont="1" applyBorder="1" applyAlignment="1">
      <alignment horizontal="left" vertical="center" wrapText="1"/>
    </xf>
    <xf numFmtId="0" fontId="25" fillId="0" borderId="76" xfId="47" applyFont="1" applyBorder="1" applyAlignment="1">
      <alignment horizontal="left" vertical="center" wrapText="1"/>
    </xf>
    <xf numFmtId="0" fontId="25" fillId="0" borderId="77" xfId="47" applyFont="1" applyBorder="1" applyAlignment="1">
      <alignment vertical="center" wrapText="1"/>
    </xf>
    <xf numFmtId="0" fontId="25" fillId="34" borderId="78" xfId="47" applyFont="1" applyFill="1" applyBorder="1" applyAlignment="1">
      <alignment horizontal="center" vertical="center" wrapText="1"/>
    </xf>
    <xf numFmtId="0" fontId="25" fillId="0" borderId="72" xfId="47" applyFont="1" applyBorder="1" applyAlignment="1">
      <alignment horizontal="center" vertical="center"/>
    </xf>
    <xf numFmtId="0" fontId="25" fillId="0" borderId="74" xfId="47" applyFont="1" applyBorder="1" applyAlignment="1">
      <alignment horizontal="center" vertical="center"/>
    </xf>
    <xf numFmtId="0" fontId="25" fillId="0" borderId="79" xfId="47" applyFont="1" applyBorder="1" applyAlignment="1">
      <alignment horizontal="center" vertical="center"/>
    </xf>
    <xf numFmtId="0" fontId="25" fillId="0" borderId="72" xfId="47" applyFont="1" applyBorder="1" applyAlignment="1">
      <alignment horizontal="center" vertical="center" wrapText="1"/>
    </xf>
    <xf numFmtId="0" fontId="25" fillId="0" borderId="80" xfId="47" applyFont="1" applyBorder="1" applyAlignment="1">
      <alignment horizontal="center" vertical="center" wrapText="1"/>
    </xf>
    <xf numFmtId="0" fontId="25" fillId="0" borderId="79" xfId="47" applyFont="1" applyBorder="1" applyAlignment="1">
      <alignment horizontal="center" vertical="center" wrapText="1"/>
    </xf>
    <xf numFmtId="0" fontId="25" fillId="0" borderId="81" xfId="47" applyFont="1" applyBorder="1" applyAlignment="1">
      <alignment horizontal="center" vertical="center" wrapText="1"/>
    </xf>
    <xf numFmtId="0" fontId="25" fillId="0" borderId="82" xfId="47" applyFont="1" applyBorder="1" applyAlignment="1">
      <alignment horizontal="center" vertical="center" wrapText="1"/>
    </xf>
    <xf numFmtId="0" fontId="25" fillId="0" borderId="83" xfId="47" applyFont="1" applyBorder="1" applyAlignment="1">
      <alignment horizontal="center" vertical="center" wrapText="1"/>
    </xf>
    <xf numFmtId="0" fontId="25" fillId="0" borderId="84" xfId="47" applyFont="1" applyBorder="1" applyAlignment="1">
      <alignment horizontal="center" vertical="center"/>
    </xf>
    <xf numFmtId="0" fontId="25" fillId="0" borderId="68" xfId="47" applyFont="1" applyBorder="1" applyAlignment="1">
      <alignment horizontal="center" vertical="center"/>
    </xf>
    <xf numFmtId="0" fontId="25" fillId="0" borderId="85" xfId="44" applyFont="1" applyBorder="1" applyAlignment="1">
      <alignment horizontal="center" vertical="center"/>
    </xf>
    <xf numFmtId="0" fontId="25" fillId="0" borderId="86" xfId="47" applyFont="1" applyBorder="1" applyAlignment="1">
      <alignment horizontal="center" vertical="center"/>
    </xf>
    <xf numFmtId="0" fontId="25" fillId="0" borderId="87" xfId="47" applyFont="1" applyFill="1" applyBorder="1" applyAlignment="1">
      <alignment horizontal="center" vertical="center"/>
    </xf>
    <xf numFmtId="0" fontId="25" fillId="0" borderId="88" xfId="47" applyFont="1" applyBorder="1" applyAlignment="1">
      <alignment horizontal="left" vertical="center" wrapText="1"/>
    </xf>
    <xf numFmtId="0" fontId="25" fillId="0" borderId="72" xfId="47" applyFont="1" applyBorder="1" applyAlignment="1">
      <alignment horizontal="left" vertical="center" wrapText="1"/>
    </xf>
    <xf numFmtId="0" fontId="25" fillId="0" borderId="72" xfId="47" applyFont="1" applyBorder="1" applyAlignment="1">
      <alignment horizontal="left" vertical="center"/>
    </xf>
    <xf numFmtId="0" fontId="25" fillId="0" borderId="0" xfId="47" applyFont="1" applyBorder="1" applyAlignment="1">
      <alignment horizontal="left" vertical="center"/>
    </xf>
    <xf numFmtId="0" fontId="25" fillId="0" borderId="0" xfId="47" applyFont="1" applyBorder="1" applyAlignment="1">
      <alignment horizontal="right" vertical="center"/>
    </xf>
    <xf numFmtId="0" fontId="25" fillId="0" borderId="89" xfId="44" applyFont="1" applyFill="1" applyBorder="1" applyAlignment="1">
      <alignment horizontal="left" vertical="center"/>
    </xf>
    <xf numFmtId="0" fontId="25" fillId="0" borderId="73" xfId="47" applyFont="1" applyBorder="1" applyAlignment="1">
      <alignment horizontal="left" vertical="center" wrapText="1"/>
    </xf>
    <xf numFmtId="0" fontId="25" fillId="0" borderId="74" xfId="47" applyFont="1" applyBorder="1" applyAlignment="1">
      <alignment horizontal="left" vertical="center" wrapText="1"/>
    </xf>
    <xf numFmtId="0" fontId="25" fillId="0" borderId="90" xfId="47" applyFont="1" applyFill="1" applyBorder="1" applyAlignment="1">
      <alignment horizontal="left" vertical="center"/>
    </xf>
    <xf numFmtId="0" fontId="25" fillId="0" borderId="0" xfId="47" applyFont="1" applyBorder="1">
      <alignment vertical="center"/>
    </xf>
    <xf numFmtId="0" fontId="25" fillId="0" borderId="91" xfId="44" applyFont="1" applyFill="1" applyBorder="1" applyAlignment="1">
      <alignment horizontal="left" vertical="center"/>
    </xf>
    <xf numFmtId="0" fontId="25" fillId="0" borderId="92" xfId="47" applyFont="1" applyFill="1" applyBorder="1" applyAlignment="1">
      <alignment horizontal="left" vertical="center"/>
    </xf>
    <xf numFmtId="0" fontId="25" fillId="34" borderId="66" xfId="47" applyFont="1" applyFill="1" applyBorder="1" applyAlignment="1">
      <alignment horizontal="center" vertical="center" wrapText="1"/>
    </xf>
    <xf numFmtId="0" fontId="25" fillId="0" borderId="79" xfId="47" applyFont="1" applyBorder="1" applyAlignment="1">
      <alignment vertical="center" wrapText="1"/>
    </xf>
    <xf numFmtId="0" fontId="25" fillId="35" borderId="79" xfId="47" applyFont="1" applyFill="1" applyBorder="1" applyAlignment="1">
      <alignment vertical="center" wrapText="1"/>
    </xf>
    <xf numFmtId="0" fontId="25" fillId="35" borderId="79" xfId="47" applyFont="1" applyFill="1" applyBorder="1" applyAlignment="1">
      <alignment horizontal="left" vertical="center" wrapText="1"/>
    </xf>
    <xf numFmtId="0" fontId="25" fillId="0" borderId="93" xfId="44" applyFont="1" applyBorder="1" applyAlignment="1">
      <alignment vertical="center" wrapText="1"/>
    </xf>
    <xf numFmtId="0" fontId="25" fillId="35" borderId="94" xfId="47" applyFont="1" applyFill="1" applyBorder="1" applyAlignment="1">
      <alignment vertical="center" wrapText="1"/>
    </xf>
    <xf numFmtId="0" fontId="25" fillId="35" borderId="95" xfId="47" applyFont="1" applyFill="1" applyBorder="1" applyAlignment="1">
      <alignment vertical="center" wrapText="1"/>
    </xf>
    <xf numFmtId="0" fontId="32" fillId="35" borderId="95" xfId="47" applyFont="1" applyFill="1" applyBorder="1" applyAlignment="1">
      <alignment vertical="center" wrapText="1"/>
    </xf>
    <xf numFmtId="0" fontId="25" fillId="35" borderId="96" xfId="47" applyFont="1" applyFill="1" applyBorder="1" applyAlignment="1">
      <alignment vertical="center" wrapText="1"/>
    </xf>
    <xf numFmtId="0" fontId="0" fillId="0" borderId="0" xfId="45" applyFont="1" applyAlignment="1">
      <alignment horizontal="center" vertical="center"/>
    </xf>
    <xf numFmtId="0" fontId="29" fillId="0" borderId="0" xfId="45" applyFont="1" applyAlignment="1">
      <alignment horizontal="center" vertical="center"/>
    </xf>
    <xf numFmtId="0" fontId="33" fillId="0" borderId="0" xfId="45" applyFont="1" applyAlignment="1">
      <alignment horizontal="left" vertical="center"/>
    </xf>
    <xf numFmtId="0" fontId="0" fillId="0" borderId="0" xfId="45" applyFont="1" applyAlignment="1">
      <alignment vertical="center"/>
    </xf>
    <xf numFmtId="0" fontId="33" fillId="0" borderId="0" xfId="45" applyFont="1" applyAlignment="1">
      <alignment vertical="center"/>
    </xf>
    <xf numFmtId="0" fontId="33" fillId="0" borderId="0" xfId="45" applyFont="1" applyBorder="1" applyAlignment="1">
      <alignment horizontal="center" vertical="center"/>
    </xf>
    <xf numFmtId="0" fontId="33" fillId="0" borderId="66" xfId="45" applyFont="1" applyBorder="1" applyAlignment="1">
      <alignment horizontal="center" vertical="center"/>
    </xf>
    <xf numFmtId="0" fontId="33" fillId="0" borderId="67" xfId="45" applyFont="1" applyBorder="1" applyAlignment="1">
      <alignment horizontal="left" vertical="center" shrinkToFit="1"/>
    </xf>
    <xf numFmtId="0" fontId="0" fillId="0" borderId="97" xfId="45" applyFont="1" applyBorder="1" applyAlignment="1">
      <alignment horizontal="left" vertical="center"/>
    </xf>
    <xf numFmtId="0" fontId="0" fillId="0" borderId="96" xfId="45" applyFont="1" applyBorder="1" applyAlignment="1">
      <alignment horizontal="left" vertical="center"/>
    </xf>
    <xf numFmtId="0" fontId="34" fillId="0" borderId="0" xfId="44" applyFont="1" applyBorder="1" applyAlignment="1">
      <alignment horizontal="left" vertical="center"/>
    </xf>
    <xf numFmtId="0" fontId="33" fillId="0" borderId="66" xfId="45" applyFont="1" applyBorder="1" applyAlignment="1">
      <alignment horizontal="right" vertical="center"/>
    </xf>
    <xf numFmtId="0" fontId="0" fillId="0" borderId="0" xfId="45" applyFont="1" applyBorder="1" applyAlignment="1">
      <alignment horizontal="center" vertical="center"/>
    </xf>
    <xf numFmtId="0" fontId="33" fillId="0" borderId="0" xfId="45" applyFont="1" applyAlignment="1">
      <alignment horizontal="right" vertical="center"/>
    </xf>
    <xf numFmtId="0" fontId="0" fillId="0" borderId="78" xfId="45" applyFont="1" applyBorder="1" applyAlignment="1">
      <alignment horizontal="center" vertical="center"/>
    </xf>
    <xf numFmtId="0" fontId="0" fillId="0" borderId="98" xfId="45" applyFont="1" applyBorder="1" applyAlignment="1">
      <alignment horizontal="center" vertical="center"/>
    </xf>
    <xf numFmtId="0" fontId="0" fillId="0" borderId="99" xfId="45" applyFont="1" applyBorder="1" applyAlignment="1">
      <alignment horizontal="center" vertical="center"/>
    </xf>
    <xf numFmtId="0" fontId="36" fillId="0" borderId="0" xfId="43" applyFont="1">
      <alignment vertical="center"/>
    </xf>
    <xf numFmtId="0" fontId="37" fillId="0" borderId="0" xfId="43" applyFont="1">
      <alignment vertical="center"/>
    </xf>
    <xf numFmtId="0" fontId="38" fillId="0" borderId="0" xfId="43" applyFont="1">
      <alignment vertical="center"/>
    </xf>
    <xf numFmtId="0" fontId="36" fillId="33" borderId="0" xfId="43" applyFont="1" applyFill="1">
      <alignment vertical="center"/>
    </xf>
    <xf numFmtId="0" fontId="36" fillId="0" borderId="0" xfId="43" applyFont="1" applyFill="1" applyBorder="1">
      <alignment vertical="center"/>
    </xf>
    <xf numFmtId="0" fontId="38" fillId="0" borderId="0" xfId="43" applyFont="1" applyProtection="1">
      <alignment vertical="center"/>
    </xf>
    <xf numFmtId="0" fontId="37" fillId="33" borderId="0" xfId="43" applyFont="1" applyFill="1" applyBorder="1" applyAlignment="1" applyProtection="1">
      <alignment horizontal="center" vertical="center"/>
    </xf>
    <xf numFmtId="0" fontId="37" fillId="33" borderId="0" xfId="43" applyFont="1" applyFill="1" applyBorder="1" applyProtection="1">
      <alignment vertical="center"/>
    </xf>
    <xf numFmtId="0" fontId="36" fillId="33" borderId="0" xfId="43" applyFont="1" applyFill="1" applyBorder="1" applyAlignment="1" applyProtection="1">
      <alignment vertical="center"/>
    </xf>
    <xf numFmtId="0" fontId="36" fillId="0" borderId="0" xfId="43" applyFont="1" applyProtection="1">
      <alignment vertical="center"/>
    </xf>
    <xf numFmtId="0" fontId="37" fillId="0" borderId="100" xfId="43" applyFont="1" applyBorder="1" applyAlignment="1">
      <alignment horizontal="center" vertical="center"/>
    </xf>
    <xf numFmtId="0" fontId="37" fillId="0" borderId="101" xfId="43" applyFont="1" applyBorder="1" applyAlignment="1">
      <alignment horizontal="center" vertical="center"/>
    </xf>
    <xf numFmtId="0" fontId="37" fillId="0" borderId="102" xfId="43" applyFont="1" applyBorder="1" applyAlignment="1">
      <alignment horizontal="center" vertical="center"/>
    </xf>
    <xf numFmtId="0" fontId="37" fillId="0" borderId="103" xfId="43" applyFont="1" applyBorder="1" applyAlignment="1">
      <alignment horizontal="center" vertical="center" shrinkToFit="1"/>
    </xf>
    <xf numFmtId="0" fontId="37" fillId="0" borderId="104" xfId="43" applyFont="1" applyBorder="1" applyAlignment="1">
      <alignment horizontal="center" vertical="center" shrinkToFit="1"/>
    </xf>
    <xf numFmtId="0" fontId="37" fillId="0" borderId="105" xfId="43" applyFont="1" applyBorder="1" applyAlignment="1">
      <alignment horizontal="center" vertical="center" shrinkToFit="1"/>
    </xf>
    <xf numFmtId="0" fontId="36" fillId="33" borderId="106" xfId="43" applyFont="1" applyFill="1" applyBorder="1">
      <alignment vertical="center"/>
    </xf>
    <xf numFmtId="0" fontId="36" fillId="0" borderId="107" xfId="43" applyFont="1" applyBorder="1">
      <alignment vertical="center"/>
    </xf>
    <xf numFmtId="0" fontId="36" fillId="0" borderId="108" xfId="43" applyFont="1" applyBorder="1">
      <alignment vertical="center"/>
    </xf>
    <xf numFmtId="0" fontId="36" fillId="0" borderId="109" xfId="43" applyFont="1" applyBorder="1">
      <alignment vertical="center"/>
    </xf>
    <xf numFmtId="0" fontId="39" fillId="0" borderId="110" xfId="43" applyFont="1" applyBorder="1" applyAlignment="1">
      <alignment horizontal="center" vertical="center" wrapText="1"/>
    </xf>
    <xf numFmtId="0" fontId="39" fillId="0" borderId="111" xfId="43" applyFont="1" applyBorder="1" applyAlignment="1">
      <alignment horizontal="center" vertical="center" wrapText="1"/>
    </xf>
    <xf numFmtId="0" fontId="37" fillId="0" borderId="0" xfId="43" applyFont="1" applyAlignment="1">
      <alignment horizontal="left" vertical="center"/>
    </xf>
    <xf numFmtId="0" fontId="37" fillId="0" borderId="0" xfId="43" applyFont="1" applyBorder="1" applyProtection="1">
      <alignment vertical="center"/>
    </xf>
    <xf numFmtId="0" fontId="39" fillId="0" borderId="0" xfId="43" applyFont="1" applyBorder="1" applyAlignment="1" applyProtection="1">
      <alignment horizontal="left" vertical="center"/>
    </xf>
    <xf numFmtId="0" fontId="36" fillId="0" borderId="0" xfId="43" applyFont="1" applyAlignment="1" applyProtection="1">
      <alignment horizontal="left" vertical="center"/>
    </xf>
    <xf numFmtId="0" fontId="37" fillId="0" borderId="112" xfId="43" applyFont="1" applyBorder="1" applyAlignment="1">
      <alignment horizontal="center" vertical="center" wrapText="1"/>
    </xf>
    <xf numFmtId="0" fontId="37" fillId="0" borderId="110" xfId="43" applyFont="1" applyBorder="1" applyAlignment="1">
      <alignment horizontal="center" vertical="center" wrapText="1"/>
    </xf>
    <xf numFmtId="0" fontId="37" fillId="0" borderId="111" xfId="43" applyFont="1" applyBorder="1" applyAlignment="1">
      <alignment horizontal="center" vertical="center" wrapText="1"/>
    </xf>
    <xf numFmtId="0" fontId="37" fillId="6" borderId="112" xfId="43" applyFont="1" applyFill="1" applyBorder="1" applyAlignment="1" applyProtection="1">
      <alignment horizontal="center" vertical="center"/>
      <protection locked="0"/>
    </xf>
    <xf numFmtId="0" fontId="37" fillId="6" borderId="110" xfId="43" applyFont="1" applyFill="1" applyBorder="1" applyAlignment="1" applyProtection="1">
      <alignment horizontal="center" vertical="center"/>
      <protection locked="0"/>
    </xf>
    <xf numFmtId="0" fontId="37" fillId="6" borderId="113" xfId="43" applyFont="1" applyFill="1" applyBorder="1" applyAlignment="1" applyProtection="1">
      <alignment horizontal="center" vertical="center"/>
      <protection locked="0"/>
    </xf>
    <xf numFmtId="0" fontId="37" fillId="6" borderId="114" xfId="43" applyFont="1" applyFill="1" applyBorder="1" applyAlignment="1" applyProtection="1">
      <alignment horizontal="center" vertical="center"/>
      <protection locked="0"/>
    </xf>
    <xf numFmtId="0" fontId="37" fillId="6" borderId="114" xfId="43" applyFont="1" applyFill="1" applyBorder="1" applyAlignment="1" applyProtection="1">
      <alignment horizontal="center" vertical="center" shrinkToFit="1"/>
      <protection locked="0"/>
    </xf>
    <xf numFmtId="0" fontId="37" fillId="6" borderId="110" xfId="43" applyFont="1" applyFill="1" applyBorder="1" applyAlignment="1" applyProtection="1">
      <alignment horizontal="center" vertical="center" shrinkToFit="1"/>
      <protection locked="0"/>
    </xf>
    <xf numFmtId="0" fontId="37" fillId="6" borderId="113" xfId="43" applyFont="1" applyFill="1" applyBorder="1" applyAlignment="1" applyProtection="1">
      <alignment horizontal="center" vertical="center" shrinkToFit="1"/>
      <protection locked="0"/>
    </xf>
    <xf numFmtId="0" fontId="40" fillId="33" borderId="115" xfId="43" applyFont="1" applyFill="1" applyBorder="1" applyAlignment="1">
      <alignment horizontal="center" vertical="center"/>
    </xf>
    <xf numFmtId="0" fontId="36" fillId="0" borderId="116" xfId="43" applyFont="1" applyFill="1" applyBorder="1" applyAlignment="1">
      <alignment vertical="center" wrapText="1"/>
    </xf>
    <xf numFmtId="0" fontId="36" fillId="0" borderId="21" xfId="43" applyFont="1" applyFill="1" applyBorder="1" applyAlignment="1">
      <alignment vertical="center" wrapText="1"/>
    </xf>
    <xf numFmtId="0" fontId="36" fillId="0" borderId="117" xfId="43" applyFont="1" applyFill="1" applyBorder="1" applyAlignment="1">
      <alignment vertical="center" wrapText="1"/>
    </xf>
    <xf numFmtId="0" fontId="39" fillId="0" borderId="0" xfId="43" applyFont="1" applyBorder="1" applyAlignment="1">
      <alignment horizontal="center" vertical="center" wrapText="1"/>
    </xf>
    <xf numFmtId="0" fontId="39" fillId="0" borderId="118" xfId="43" applyFont="1" applyBorder="1" applyAlignment="1">
      <alignment horizontal="center" vertical="center" wrapText="1"/>
    </xf>
    <xf numFmtId="0" fontId="41" fillId="0" borderId="0" xfId="43" applyFont="1">
      <alignment vertical="center"/>
    </xf>
    <xf numFmtId="0" fontId="36" fillId="0" borderId="0" xfId="43" applyFont="1" applyFill="1" applyAlignment="1">
      <alignment vertical="center" textRotation="90"/>
    </xf>
    <xf numFmtId="0" fontId="36" fillId="0" borderId="0" xfId="43" applyFont="1" applyFill="1" applyAlignment="1">
      <alignment horizontal="left" vertical="center"/>
    </xf>
    <xf numFmtId="0" fontId="37" fillId="0" borderId="119" xfId="43" applyFont="1" applyBorder="1" applyAlignment="1">
      <alignment horizontal="center" vertical="center" wrapText="1"/>
    </xf>
    <xf numFmtId="0" fontId="37" fillId="0" borderId="0" xfId="43" applyFont="1" applyBorder="1" applyAlignment="1">
      <alignment horizontal="center" vertical="center" wrapText="1"/>
    </xf>
    <xf numFmtId="0" fontId="37" fillId="0" borderId="118" xfId="43" applyFont="1" applyBorder="1" applyAlignment="1">
      <alignment horizontal="center" vertical="center" wrapText="1"/>
    </xf>
    <xf numFmtId="0" fontId="37" fillId="6" borderId="119" xfId="43" applyFont="1" applyFill="1" applyBorder="1" applyAlignment="1" applyProtection="1">
      <alignment horizontal="center" vertical="center"/>
      <protection locked="0"/>
    </xf>
    <xf numFmtId="0" fontId="37" fillId="6" borderId="0" xfId="43" applyFont="1" applyFill="1" applyBorder="1" applyAlignment="1" applyProtection="1">
      <alignment horizontal="center" vertical="center"/>
      <protection locked="0"/>
    </xf>
    <xf numFmtId="0" fontId="37" fillId="6" borderId="20" xfId="43" applyFont="1" applyFill="1" applyBorder="1" applyAlignment="1" applyProtection="1">
      <alignment horizontal="center" vertical="center"/>
      <protection locked="0"/>
    </xf>
    <xf numFmtId="0" fontId="37" fillId="6" borderId="19" xfId="43" applyFont="1" applyFill="1" applyBorder="1" applyAlignment="1" applyProtection="1">
      <alignment horizontal="center" vertical="center"/>
      <protection locked="0"/>
    </xf>
    <xf numFmtId="0" fontId="37" fillId="6" borderId="19" xfId="43" applyFont="1" applyFill="1" applyBorder="1" applyAlignment="1" applyProtection="1">
      <alignment horizontal="center" vertical="center" shrinkToFit="1"/>
      <protection locked="0"/>
    </xf>
    <xf numFmtId="0" fontId="37" fillId="6" borderId="0" xfId="43" applyFont="1" applyFill="1" applyBorder="1" applyAlignment="1" applyProtection="1">
      <alignment horizontal="center" vertical="center" shrinkToFit="1"/>
      <protection locked="0"/>
    </xf>
    <xf numFmtId="0" fontId="37" fillId="6" borderId="20" xfId="43" applyFont="1" applyFill="1" applyBorder="1" applyAlignment="1" applyProtection="1">
      <alignment horizontal="center" vertical="center" shrinkToFit="1"/>
      <protection locked="0"/>
    </xf>
    <xf numFmtId="0" fontId="37" fillId="0" borderId="120" xfId="43" applyFont="1" applyBorder="1" applyAlignment="1">
      <alignment horizontal="center" vertical="center" wrapText="1"/>
    </xf>
    <xf numFmtId="0" fontId="37" fillId="0" borderId="10" xfId="43" applyFont="1" applyBorder="1" applyAlignment="1">
      <alignment horizontal="center" vertical="center" wrapText="1"/>
    </xf>
    <xf numFmtId="0" fontId="37" fillId="0" borderId="121" xfId="43" applyFont="1" applyBorder="1" applyAlignment="1">
      <alignment horizontal="center" vertical="center" wrapText="1"/>
    </xf>
    <xf numFmtId="0" fontId="37" fillId="6" borderId="120" xfId="43" applyFont="1" applyFill="1" applyBorder="1" applyAlignment="1" applyProtection="1">
      <alignment horizontal="center" vertical="center"/>
      <protection locked="0"/>
    </xf>
    <xf numFmtId="0" fontId="37" fillId="6" borderId="10" xfId="43" applyFont="1" applyFill="1" applyBorder="1" applyAlignment="1" applyProtection="1">
      <alignment horizontal="center" vertical="center"/>
      <protection locked="0"/>
    </xf>
    <xf numFmtId="0" fontId="37" fillId="6" borderId="24" xfId="43" applyFont="1" applyFill="1" applyBorder="1" applyAlignment="1" applyProtection="1">
      <alignment horizontal="center" vertical="center"/>
      <protection locked="0"/>
    </xf>
    <xf numFmtId="0" fontId="37" fillId="6" borderId="23" xfId="43" applyFont="1" applyFill="1" applyBorder="1" applyAlignment="1" applyProtection="1">
      <alignment horizontal="center" vertical="center"/>
      <protection locked="0"/>
    </xf>
    <xf numFmtId="0" fontId="37" fillId="6" borderId="23" xfId="43" applyFont="1" applyFill="1" applyBorder="1" applyAlignment="1" applyProtection="1">
      <alignment horizontal="center" vertical="center" shrinkToFit="1"/>
      <protection locked="0"/>
    </xf>
    <xf numFmtId="0" fontId="37" fillId="6" borderId="10" xfId="43" applyFont="1" applyFill="1" applyBorder="1" applyAlignment="1" applyProtection="1">
      <alignment horizontal="center" vertical="center" shrinkToFit="1"/>
      <protection locked="0"/>
    </xf>
    <xf numFmtId="0" fontId="37" fillId="6" borderId="24" xfId="43" applyFont="1" applyFill="1" applyBorder="1" applyAlignment="1" applyProtection="1">
      <alignment horizontal="center" vertical="center" shrinkToFit="1"/>
      <protection locked="0"/>
    </xf>
    <xf numFmtId="0" fontId="38" fillId="33" borderId="0" xfId="43" applyFont="1" applyFill="1" applyBorder="1" applyProtection="1">
      <alignment vertical="center"/>
    </xf>
    <xf numFmtId="0" fontId="37" fillId="6" borderId="120" xfId="43" applyFont="1" applyFill="1" applyBorder="1" applyAlignment="1" applyProtection="1">
      <alignment horizontal="center" vertical="center" wrapText="1"/>
      <protection locked="0"/>
    </xf>
    <xf numFmtId="0" fontId="37" fillId="6" borderId="10" xfId="43" applyFont="1" applyFill="1" applyBorder="1" applyAlignment="1" applyProtection="1">
      <alignment horizontal="center" vertical="center" wrapText="1"/>
      <protection locked="0"/>
    </xf>
    <xf numFmtId="0" fontId="37" fillId="6" borderId="13" xfId="43" applyFont="1" applyFill="1" applyBorder="1" applyAlignment="1" applyProtection="1">
      <alignment horizontal="center" vertical="center" wrapText="1"/>
      <protection locked="0"/>
    </xf>
    <xf numFmtId="0" fontId="37" fillId="6" borderId="11" xfId="43" applyFont="1" applyFill="1" applyBorder="1" applyAlignment="1" applyProtection="1">
      <alignment horizontal="center" vertical="center" wrapText="1"/>
      <protection locked="0"/>
    </xf>
    <xf numFmtId="0" fontId="37" fillId="6" borderId="121" xfId="43" applyFont="1" applyFill="1" applyBorder="1" applyAlignment="1" applyProtection="1">
      <alignment horizontal="center" vertical="center" wrapText="1"/>
      <protection locked="0"/>
    </xf>
    <xf numFmtId="0" fontId="36" fillId="33" borderId="115" xfId="43" applyFont="1" applyFill="1" applyBorder="1" applyAlignment="1">
      <alignment horizontal="center" vertical="center" wrapText="1"/>
    </xf>
    <xf numFmtId="0" fontId="38" fillId="0" borderId="0" xfId="43" applyFont="1" applyAlignment="1" applyProtection="1">
      <alignment horizontal="left" vertical="center"/>
    </xf>
    <xf numFmtId="0" fontId="37" fillId="0" borderId="0" xfId="43" applyFont="1" applyBorder="1" applyAlignment="1" applyProtection="1">
      <alignment horizontal="left" vertical="center"/>
    </xf>
    <xf numFmtId="20" fontId="37" fillId="33" borderId="0" xfId="43" applyNumberFormat="1" applyFont="1" applyFill="1" applyBorder="1" applyAlignment="1" applyProtection="1">
      <alignment vertical="center"/>
    </xf>
    <xf numFmtId="0" fontId="36" fillId="0" borderId="122" xfId="43" applyFont="1" applyBorder="1" applyAlignment="1">
      <alignment horizontal="center" vertical="center" wrapText="1"/>
    </xf>
    <xf numFmtId="0" fontId="36" fillId="0" borderId="12" xfId="43" applyFont="1" applyBorder="1" applyAlignment="1">
      <alignment horizontal="center" vertical="center" wrapText="1"/>
    </xf>
    <xf numFmtId="0" fontId="36" fillId="0" borderId="123" xfId="43" applyFont="1" applyBorder="1" applyAlignment="1">
      <alignment horizontal="center" vertical="center" wrapText="1"/>
    </xf>
    <xf numFmtId="0" fontId="37" fillId="6" borderId="122" xfId="43" applyFont="1" applyFill="1" applyBorder="1" applyAlignment="1" applyProtection="1">
      <alignment horizontal="center" vertical="center" wrapText="1"/>
      <protection locked="0"/>
    </xf>
    <xf numFmtId="0" fontId="37" fillId="36" borderId="12" xfId="43" applyFont="1" applyFill="1" applyBorder="1" applyAlignment="1" applyProtection="1">
      <alignment horizontal="center" vertical="center" wrapText="1"/>
      <protection locked="0"/>
    </xf>
    <xf numFmtId="0" fontId="37" fillId="36" borderId="13" xfId="43" applyFont="1" applyFill="1" applyBorder="1" applyAlignment="1" applyProtection="1">
      <alignment horizontal="center" vertical="center" wrapText="1"/>
      <protection locked="0"/>
    </xf>
    <xf numFmtId="0" fontId="37" fillId="36" borderId="123" xfId="43" applyFont="1" applyFill="1" applyBorder="1" applyAlignment="1" applyProtection="1">
      <alignment horizontal="center" vertical="center" wrapText="1"/>
      <protection locked="0"/>
    </xf>
    <xf numFmtId="0" fontId="39" fillId="0" borderId="116" xfId="43" applyFont="1" applyFill="1" applyBorder="1" applyAlignment="1">
      <alignment horizontal="left" vertical="center" wrapText="1"/>
    </xf>
    <xf numFmtId="0" fontId="39" fillId="0" borderId="21" xfId="43" applyFont="1" applyFill="1" applyBorder="1" applyAlignment="1">
      <alignment horizontal="left" vertical="center" wrapText="1"/>
    </xf>
    <xf numFmtId="0" fontId="39" fillId="0" borderId="117" xfId="43" applyFont="1" applyFill="1" applyBorder="1" applyAlignment="1">
      <alignment horizontal="left" vertical="center" wrapText="1"/>
    </xf>
    <xf numFmtId="0" fontId="36" fillId="0" borderId="0" xfId="43" applyFont="1" applyAlignment="1">
      <alignment vertical="center" shrinkToFit="1"/>
    </xf>
    <xf numFmtId="0" fontId="38" fillId="0" borderId="0" xfId="43" applyFont="1" applyAlignment="1">
      <alignment horizontal="left" vertical="center"/>
    </xf>
    <xf numFmtId="0" fontId="37" fillId="0" borderId="124" xfId="43" applyFont="1" applyBorder="1" applyAlignment="1">
      <alignment horizontal="center" vertical="center" wrapText="1"/>
    </xf>
    <xf numFmtId="0" fontId="37" fillId="0" borderId="16" xfId="43" applyFont="1" applyBorder="1" applyAlignment="1">
      <alignment horizontal="center" vertical="center" wrapText="1"/>
    </xf>
    <xf numFmtId="0" fontId="37" fillId="0" borderId="125" xfId="43" applyFont="1" applyBorder="1" applyAlignment="1">
      <alignment horizontal="center" vertical="center" wrapText="1"/>
    </xf>
    <xf numFmtId="0" fontId="37" fillId="6" borderId="126" xfId="43" applyFont="1" applyFill="1" applyBorder="1" applyAlignment="1" applyProtection="1">
      <alignment horizontal="center" vertical="center" shrinkToFit="1"/>
      <protection locked="0"/>
    </xf>
    <xf numFmtId="0" fontId="37" fillId="36" borderId="14" xfId="43" applyFont="1" applyFill="1" applyBorder="1" applyAlignment="1" applyProtection="1">
      <alignment horizontal="center" vertical="center" shrinkToFit="1"/>
      <protection locked="0"/>
    </xf>
    <xf numFmtId="0" fontId="37" fillId="6" borderId="14" xfId="43" applyFont="1" applyFill="1" applyBorder="1" applyAlignment="1" applyProtection="1">
      <alignment horizontal="center" vertical="center" shrinkToFit="1"/>
      <protection locked="0"/>
    </xf>
    <xf numFmtId="0" fontId="37" fillId="36" borderId="127" xfId="43" applyFont="1" applyFill="1" applyBorder="1" applyAlignment="1" applyProtection="1">
      <alignment horizontal="center" vertical="center" shrinkToFit="1"/>
      <protection locked="0"/>
    </xf>
    <xf numFmtId="0" fontId="36" fillId="33" borderId="115" xfId="43" applyFont="1" applyFill="1" applyBorder="1" applyAlignment="1">
      <alignment horizontal="center" vertical="center" shrinkToFit="1"/>
    </xf>
    <xf numFmtId="0" fontId="26" fillId="0" borderId="0" xfId="43" applyFont="1" applyAlignment="1">
      <alignment vertical="center" shrinkToFit="1"/>
    </xf>
    <xf numFmtId="0" fontId="36" fillId="0" borderId="0" xfId="43" applyFont="1" applyFill="1" applyAlignment="1">
      <alignment vertical="center" wrapText="1"/>
    </xf>
    <xf numFmtId="0" fontId="37" fillId="33" borderId="0" xfId="43" applyFont="1" applyFill="1" applyBorder="1" applyAlignment="1" applyProtection="1">
      <alignment vertical="center"/>
    </xf>
    <xf numFmtId="0" fontId="37" fillId="0" borderId="0" xfId="43" applyFont="1" applyBorder="1" applyAlignment="1" applyProtection="1">
      <alignment horizontal="right" vertical="center"/>
    </xf>
    <xf numFmtId="0" fontId="37" fillId="36" borderId="116" xfId="43" applyFont="1" applyFill="1" applyBorder="1" applyAlignment="1" applyProtection="1">
      <alignment horizontal="center" vertical="center" shrinkToFit="1"/>
      <protection locked="0"/>
    </xf>
    <xf numFmtId="0" fontId="37" fillId="36" borderId="21" xfId="43" applyFont="1" applyFill="1" applyBorder="1" applyAlignment="1" applyProtection="1">
      <alignment horizontal="center" vertical="center" shrinkToFit="1"/>
      <protection locked="0"/>
    </xf>
    <xf numFmtId="0" fontId="37" fillId="36" borderId="117" xfId="43" applyFont="1" applyFill="1" applyBorder="1" applyAlignment="1" applyProtection="1">
      <alignment horizontal="center" vertical="center" shrinkToFit="1"/>
      <protection locked="0"/>
    </xf>
    <xf numFmtId="0" fontId="37" fillId="0" borderId="0" xfId="43" applyFont="1" applyBorder="1" applyAlignment="1" applyProtection="1">
      <alignment horizontal="center" vertical="center"/>
    </xf>
    <xf numFmtId="20" fontId="37" fillId="0" borderId="0" xfId="43" applyNumberFormat="1" applyFont="1" applyBorder="1" applyAlignment="1" applyProtection="1">
      <alignment vertical="center"/>
    </xf>
    <xf numFmtId="0" fontId="37" fillId="36" borderId="128" xfId="43" applyFont="1" applyFill="1" applyBorder="1" applyAlignment="1" applyProtection="1">
      <alignment horizontal="center" vertical="center" shrinkToFit="1"/>
      <protection locked="0"/>
    </xf>
    <xf numFmtId="0" fontId="37" fillId="36" borderId="22" xfId="43" applyFont="1" applyFill="1" applyBorder="1" applyAlignment="1" applyProtection="1">
      <alignment horizontal="center" vertical="center" shrinkToFit="1"/>
      <protection locked="0"/>
    </xf>
    <xf numFmtId="0" fontId="37" fillId="36" borderId="129" xfId="43" applyFont="1" applyFill="1" applyBorder="1" applyAlignment="1" applyProtection="1">
      <alignment horizontal="center" vertical="center" shrinkToFit="1"/>
      <protection locked="0"/>
    </xf>
    <xf numFmtId="0" fontId="39" fillId="0" borderId="130" xfId="43" applyFont="1" applyBorder="1" applyAlignment="1">
      <alignment horizontal="center" vertical="center" wrapText="1"/>
    </xf>
    <xf numFmtId="0" fontId="39" fillId="0" borderId="131" xfId="43" applyFont="1" applyBorder="1" applyAlignment="1">
      <alignment horizontal="center" vertical="center" wrapText="1"/>
    </xf>
    <xf numFmtId="0" fontId="38" fillId="0" borderId="0" xfId="43" applyFont="1" applyAlignment="1" applyProtection="1">
      <alignment horizontal="right" vertical="center"/>
    </xf>
    <xf numFmtId="0" fontId="37" fillId="0" borderId="0" xfId="43" applyFont="1" applyBorder="1" applyAlignment="1" applyProtection="1">
      <alignment vertical="center"/>
    </xf>
    <xf numFmtId="0" fontId="37" fillId="37" borderId="124" xfId="43" applyFont="1" applyFill="1" applyBorder="1" applyAlignment="1" applyProtection="1">
      <alignment horizontal="center" vertical="center" wrapText="1"/>
      <protection locked="0"/>
    </xf>
    <xf numFmtId="0" fontId="37" fillId="37" borderId="16" xfId="43" applyFont="1" applyFill="1" applyBorder="1" applyAlignment="1" applyProtection="1">
      <alignment horizontal="center" vertical="center" wrapText="1"/>
      <protection locked="0"/>
    </xf>
    <xf numFmtId="0" fontId="37" fillId="37" borderId="15" xfId="43" applyFont="1" applyFill="1" applyBorder="1" applyAlignment="1" applyProtection="1">
      <alignment horizontal="center" vertical="center" wrapText="1"/>
      <protection locked="0"/>
    </xf>
    <xf numFmtId="0" fontId="37" fillId="37" borderId="17" xfId="43" applyFont="1" applyFill="1" applyBorder="1" applyAlignment="1" applyProtection="1">
      <alignment horizontal="center" vertical="center" wrapText="1"/>
      <protection locked="0"/>
    </xf>
    <xf numFmtId="0" fontId="37" fillId="37" borderId="125" xfId="43" applyFont="1" applyFill="1" applyBorder="1" applyAlignment="1" applyProtection="1">
      <alignment horizontal="center" vertical="center" wrapText="1"/>
      <protection locked="0"/>
    </xf>
    <xf numFmtId="0" fontId="39" fillId="0" borderId="20" xfId="43" applyFont="1" applyBorder="1" applyAlignment="1">
      <alignment horizontal="center" vertical="center"/>
    </xf>
    <xf numFmtId="0" fontId="39" fillId="0" borderId="21" xfId="43" applyFont="1" applyBorder="1" applyAlignment="1">
      <alignment horizontal="center" vertical="center"/>
    </xf>
    <xf numFmtId="0" fontId="39" fillId="37" borderId="117" xfId="43" applyFont="1" applyFill="1" applyBorder="1" applyAlignment="1" applyProtection="1">
      <alignment horizontal="center" vertical="center"/>
      <protection locked="0"/>
    </xf>
    <xf numFmtId="0" fontId="37" fillId="37" borderId="119" xfId="43" applyFont="1" applyFill="1" applyBorder="1" applyAlignment="1" applyProtection="1">
      <alignment horizontal="center" vertical="center" wrapText="1"/>
      <protection locked="0"/>
    </xf>
    <xf numFmtId="0" fontId="37" fillId="37" borderId="0" xfId="43" applyFont="1" applyFill="1" applyBorder="1" applyAlignment="1" applyProtection="1">
      <alignment horizontal="center" vertical="center" wrapText="1"/>
      <protection locked="0"/>
    </xf>
    <xf numFmtId="0" fontId="37" fillId="37" borderId="19" xfId="43" applyFont="1" applyFill="1" applyBorder="1" applyAlignment="1" applyProtection="1">
      <alignment horizontal="center" vertical="center" wrapText="1"/>
      <protection locked="0"/>
    </xf>
    <xf numFmtId="0" fontId="37" fillId="37" borderId="20" xfId="43" applyFont="1" applyFill="1" applyBorder="1" applyAlignment="1" applyProtection="1">
      <alignment horizontal="center" vertical="center" wrapText="1"/>
      <protection locked="0"/>
    </xf>
    <xf numFmtId="0" fontId="37" fillId="37" borderId="118" xfId="43" applyFont="1" applyFill="1" applyBorder="1" applyAlignment="1" applyProtection="1">
      <alignment horizontal="center" vertical="center" wrapText="1"/>
      <protection locked="0"/>
    </xf>
    <xf numFmtId="0" fontId="37" fillId="0" borderId="132" xfId="43" applyFont="1" applyBorder="1" applyAlignment="1">
      <alignment horizontal="center" vertical="center" wrapText="1"/>
    </xf>
    <xf numFmtId="0" fontId="37" fillId="0" borderId="130" xfId="43" applyFont="1" applyBorder="1" applyAlignment="1">
      <alignment horizontal="center" vertical="center" wrapText="1"/>
    </xf>
    <xf numFmtId="0" fontId="37" fillId="0" borderId="131" xfId="43" applyFont="1" applyBorder="1" applyAlignment="1">
      <alignment horizontal="center" vertical="center" wrapText="1"/>
    </xf>
    <xf numFmtId="0" fontId="37" fillId="37" borderId="132" xfId="43" applyFont="1" applyFill="1" applyBorder="1" applyAlignment="1" applyProtection="1">
      <alignment horizontal="center" vertical="center" wrapText="1"/>
      <protection locked="0"/>
    </xf>
    <xf numFmtId="0" fontId="37" fillId="37" borderId="130" xfId="43" applyFont="1" applyFill="1" applyBorder="1" applyAlignment="1" applyProtection="1">
      <alignment horizontal="center" vertical="center" wrapText="1"/>
      <protection locked="0"/>
    </xf>
    <xf numFmtId="0" fontId="37" fillId="37" borderId="133" xfId="43" applyFont="1" applyFill="1" applyBorder="1" applyAlignment="1" applyProtection="1">
      <alignment horizontal="center" vertical="center" wrapText="1"/>
      <protection locked="0"/>
    </xf>
    <xf numFmtId="0" fontId="37" fillId="37" borderId="134" xfId="43" applyFont="1" applyFill="1" applyBorder="1" applyAlignment="1" applyProtection="1">
      <alignment horizontal="center" vertical="center" wrapText="1"/>
      <protection locked="0"/>
    </xf>
    <xf numFmtId="0" fontId="37" fillId="37" borderId="131" xfId="43" applyFont="1" applyFill="1" applyBorder="1" applyAlignment="1" applyProtection="1">
      <alignment horizontal="center" vertical="center" wrapText="1"/>
      <protection locked="0"/>
    </xf>
    <xf numFmtId="0" fontId="36" fillId="0" borderId="112" xfId="43" applyFont="1" applyBorder="1" applyAlignment="1">
      <alignment horizontal="center" vertical="center" wrapText="1"/>
    </xf>
    <xf numFmtId="0" fontId="36" fillId="0" borderId="110" xfId="43" applyFont="1" applyBorder="1" applyAlignment="1">
      <alignment horizontal="center" vertical="center" wrapText="1"/>
    </xf>
    <xf numFmtId="0" fontId="36" fillId="0" borderId="111" xfId="43" applyFont="1" applyBorder="1" applyAlignment="1">
      <alignment horizontal="center" vertical="center" wrapText="1"/>
    </xf>
    <xf numFmtId="0" fontId="26" fillId="0" borderId="135" xfId="43" applyFont="1" applyFill="1" applyBorder="1" applyAlignment="1">
      <alignment horizontal="center" vertical="center" wrapText="1"/>
    </xf>
    <xf numFmtId="0" fontId="26" fillId="0" borderId="136" xfId="43" applyFont="1" applyFill="1" applyBorder="1" applyAlignment="1">
      <alignment horizontal="center" vertical="center" wrapText="1"/>
    </xf>
    <xf numFmtId="0" fontId="42" fillId="0" borderId="137" xfId="43" applyFont="1" applyFill="1" applyBorder="1" applyAlignment="1">
      <alignment horizontal="center" vertical="center" wrapText="1"/>
    </xf>
    <xf numFmtId="0" fontId="26" fillId="0" borderId="138" xfId="43" applyFont="1" applyFill="1" applyBorder="1" applyAlignment="1">
      <alignment horizontal="center" vertical="center" wrapText="1"/>
    </xf>
    <xf numFmtId="0" fontId="42" fillId="0" borderId="139" xfId="43" applyFont="1" applyFill="1" applyBorder="1" applyAlignment="1">
      <alignment horizontal="center" vertical="center" wrapText="1"/>
    </xf>
    <xf numFmtId="0" fontId="42" fillId="33" borderId="115" xfId="43" applyFont="1" applyFill="1" applyBorder="1" applyAlignment="1">
      <alignment horizontal="center" vertical="center" wrapText="1"/>
    </xf>
    <xf numFmtId="0" fontId="36" fillId="0" borderId="119" xfId="43" applyFont="1" applyBorder="1" applyAlignment="1">
      <alignment horizontal="center" vertical="center" wrapText="1"/>
    </xf>
    <xf numFmtId="0" fontId="36" fillId="0" borderId="0" xfId="43" applyFont="1" applyBorder="1" applyAlignment="1">
      <alignment horizontal="center" vertical="center" wrapText="1"/>
    </xf>
    <xf numFmtId="0" fontId="36" fillId="0" borderId="118" xfId="43" applyFont="1" applyBorder="1" applyAlignment="1">
      <alignment horizontal="center" vertical="center" wrapText="1"/>
    </xf>
    <xf numFmtId="0" fontId="26" fillId="0" borderId="140" xfId="43" applyFont="1" applyFill="1" applyBorder="1" applyAlignment="1">
      <alignment horizontal="center" vertical="center" wrapText="1"/>
    </xf>
    <xf numFmtId="0" fontId="26" fillId="0" borderId="141" xfId="43" applyFont="1" applyFill="1" applyBorder="1" applyAlignment="1">
      <alignment horizontal="center" vertical="center" wrapText="1"/>
    </xf>
    <xf numFmtId="0" fontId="42" fillId="0" borderId="142" xfId="43" applyFont="1" applyFill="1" applyBorder="1" applyAlignment="1">
      <alignment horizontal="center" vertical="center" wrapText="1"/>
    </xf>
    <xf numFmtId="0" fontId="26" fillId="0" borderId="143" xfId="43" applyFont="1" applyFill="1" applyBorder="1" applyAlignment="1">
      <alignment horizontal="center" vertical="center" wrapText="1"/>
    </xf>
    <xf numFmtId="0" fontId="42" fillId="0" borderId="144" xfId="43" applyFont="1" applyFill="1" applyBorder="1" applyAlignment="1">
      <alignment horizontal="center" vertical="center" wrapText="1"/>
    </xf>
    <xf numFmtId="0" fontId="36" fillId="0" borderId="132" xfId="43" applyFont="1" applyBorder="1" applyAlignment="1">
      <alignment horizontal="center" vertical="center" wrapText="1"/>
    </xf>
    <xf numFmtId="0" fontId="36" fillId="0" borderId="130" xfId="43" applyFont="1" applyBorder="1" applyAlignment="1">
      <alignment horizontal="center" vertical="center" wrapText="1"/>
    </xf>
    <xf numFmtId="0" fontId="36" fillId="0" borderId="131" xfId="43" applyFont="1" applyBorder="1" applyAlignment="1">
      <alignment horizontal="center" vertical="center" wrapText="1"/>
    </xf>
    <xf numFmtId="0" fontId="26" fillId="0" borderId="145" xfId="43" applyFont="1" applyFill="1" applyBorder="1" applyAlignment="1">
      <alignment horizontal="center" vertical="center" wrapText="1"/>
    </xf>
    <xf numFmtId="0" fontId="26" fillId="0" borderId="146" xfId="43" applyFont="1" applyFill="1" applyBorder="1" applyAlignment="1">
      <alignment horizontal="center" vertical="center" wrapText="1"/>
    </xf>
    <xf numFmtId="0" fontId="42" fillId="0" borderId="147" xfId="43" applyFont="1" applyFill="1" applyBorder="1" applyAlignment="1">
      <alignment horizontal="center" vertical="center" wrapText="1"/>
    </xf>
    <xf numFmtId="0" fontId="26" fillId="0" borderId="148" xfId="43" applyFont="1" applyFill="1" applyBorder="1" applyAlignment="1">
      <alignment horizontal="center" vertical="center" wrapText="1"/>
    </xf>
    <xf numFmtId="0" fontId="42" fillId="0" borderId="149" xfId="43" applyFont="1" applyFill="1" applyBorder="1" applyAlignment="1">
      <alignment horizontal="center" vertical="center" wrapText="1"/>
    </xf>
    <xf numFmtId="0" fontId="39" fillId="0" borderId="150" xfId="43" applyFont="1" applyFill="1" applyBorder="1" applyAlignment="1">
      <alignment horizontal="left" vertical="center" wrapText="1"/>
    </xf>
    <xf numFmtId="0" fontId="39" fillId="0" borderId="151" xfId="43" applyFont="1" applyFill="1" applyBorder="1" applyAlignment="1">
      <alignment horizontal="left" vertical="center" wrapText="1"/>
    </xf>
    <xf numFmtId="0" fontId="39" fillId="0" borderId="152" xfId="43" applyFont="1" applyFill="1" applyBorder="1" applyAlignment="1">
      <alignment horizontal="left" vertical="center" wrapText="1"/>
    </xf>
    <xf numFmtId="0" fontId="39" fillId="0" borderId="134" xfId="43" applyFont="1" applyBorder="1" applyAlignment="1">
      <alignment horizontal="center" vertical="center"/>
    </xf>
    <xf numFmtId="0" fontId="39" fillId="0" borderId="151" xfId="43" applyFont="1" applyBorder="1" applyAlignment="1">
      <alignment horizontal="center" vertical="center"/>
    </xf>
    <xf numFmtId="0" fontId="39" fillId="37" borderId="152" xfId="43" applyFont="1" applyFill="1" applyBorder="1" applyAlignment="1" applyProtection="1">
      <alignment horizontal="center" vertical="center"/>
      <protection locked="0"/>
    </xf>
    <xf numFmtId="0" fontId="37" fillId="33" borderId="0" xfId="43" applyFont="1" applyFill="1" applyBorder="1" applyAlignment="1" applyProtection="1">
      <alignment horizontal="right" vertical="center"/>
    </xf>
    <xf numFmtId="0" fontId="37" fillId="0" borderId="112" xfId="43" quotePrefix="1" applyFont="1" applyBorder="1" applyAlignment="1" applyProtection="1">
      <alignment horizontal="center" vertical="center"/>
    </xf>
    <xf numFmtId="0" fontId="37" fillId="0" borderId="108" xfId="43" applyFont="1" applyBorder="1" applyAlignment="1">
      <alignment horizontal="center" vertical="center"/>
    </xf>
    <xf numFmtId="0" fontId="39" fillId="0" borderId="153" xfId="43" applyFont="1" applyBorder="1" applyAlignment="1">
      <alignment horizontal="center" vertical="center"/>
    </xf>
    <xf numFmtId="0" fontId="39" fillId="0" borderId="154" xfId="43" applyNumberFormat="1" applyFont="1" applyFill="1" applyBorder="1" applyAlignment="1">
      <alignment horizontal="center" vertical="center" wrapText="1"/>
    </xf>
    <xf numFmtId="0" fontId="37" fillId="6" borderId="155" xfId="43" applyFont="1" applyFill="1" applyBorder="1" applyAlignment="1" applyProtection="1">
      <alignment horizontal="center" vertical="center" shrinkToFit="1"/>
      <protection locked="0"/>
    </xf>
    <xf numFmtId="176" fontId="37" fillId="0" borderId="156" xfId="43" applyNumberFormat="1" applyFont="1" applyBorder="1" applyAlignment="1">
      <alignment horizontal="center" vertical="center" shrinkToFit="1"/>
    </xf>
    <xf numFmtId="176" fontId="37" fillId="0" borderId="157" xfId="43" applyNumberFormat="1" applyFont="1" applyBorder="1" applyAlignment="1">
      <alignment horizontal="center" vertical="center" shrinkToFit="1"/>
    </xf>
    <xf numFmtId="176" fontId="39" fillId="33" borderId="158" xfId="43" applyNumberFormat="1" applyFont="1" applyFill="1" applyBorder="1" applyAlignment="1">
      <alignment horizontal="center" vertical="center" shrinkToFit="1"/>
    </xf>
    <xf numFmtId="176" fontId="39" fillId="33" borderId="153" xfId="43" applyNumberFormat="1" applyFont="1" applyFill="1" applyBorder="1" applyAlignment="1">
      <alignment horizontal="center" vertical="center" shrinkToFit="1"/>
    </xf>
    <xf numFmtId="176" fontId="39" fillId="37" borderId="153" xfId="43" applyNumberFormat="1" applyFont="1" applyFill="1" applyBorder="1" applyAlignment="1" applyProtection="1">
      <alignment horizontal="center" vertical="center" shrinkToFit="1"/>
      <protection locked="0"/>
    </xf>
    <xf numFmtId="176" fontId="39" fillId="0" borderId="153" xfId="43" applyNumberFormat="1" applyFont="1" applyFill="1" applyBorder="1" applyAlignment="1">
      <alignment horizontal="center" vertical="center" shrinkToFit="1"/>
    </xf>
    <xf numFmtId="176" fontId="39" fillId="33" borderId="159" xfId="43" applyNumberFormat="1" applyFont="1" applyFill="1" applyBorder="1" applyAlignment="1" applyProtection="1">
      <alignment horizontal="center" vertical="center" shrinkToFit="1"/>
    </xf>
    <xf numFmtId="176" fontId="39" fillId="33" borderId="153" xfId="43" applyNumberFormat="1" applyFont="1" applyFill="1" applyBorder="1" applyAlignment="1" applyProtection="1">
      <alignment horizontal="center" vertical="center" shrinkToFit="1"/>
    </xf>
    <xf numFmtId="176" fontId="39" fillId="33" borderId="154" xfId="43" applyNumberFormat="1" applyFont="1" applyFill="1" applyBorder="1" applyAlignment="1" applyProtection="1">
      <alignment horizontal="center" vertical="center" shrinkToFit="1"/>
    </xf>
    <xf numFmtId="177" fontId="37" fillId="33" borderId="0" xfId="43" applyNumberFormat="1" applyFont="1" applyFill="1" applyBorder="1" applyAlignment="1" applyProtection="1">
      <alignment vertical="center"/>
    </xf>
    <xf numFmtId="0" fontId="37" fillId="0" borderId="119" xfId="43" applyFont="1" applyBorder="1" applyAlignment="1" applyProtection="1">
      <alignment horizontal="center" vertical="center"/>
    </xf>
    <xf numFmtId="0" fontId="37" fillId="0" borderId="21" xfId="43" applyFont="1" applyBorder="1" applyAlignment="1">
      <alignment horizontal="center" vertical="center"/>
    </xf>
    <xf numFmtId="0" fontId="39" fillId="0" borderId="18" xfId="43" applyFont="1" applyBorder="1" applyAlignment="1">
      <alignment horizontal="center" vertical="center"/>
    </xf>
    <xf numFmtId="0" fontId="39" fillId="0" borderId="160" xfId="43" applyNumberFormat="1" applyFont="1" applyFill="1" applyBorder="1" applyAlignment="1">
      <alignment horizontal="center" vertical="center" wrapText="1"/>
    </xf>
    <xf numFmtId="0" fontId="37" fillId="6" borderId="161" xfId="43" applyFont="1" applyFill="1" applyBorder="1" applyAlignment="1" applyProtection="1">
      <alignment horizontal="center" vertical="center" shrinkToFit="1"/>
      <protection locked="0"/>
    </xf>
    <xf numFmtId="176" fontId="37" fillId="0" borderId="162" xfId="43" applyNumberFormat="1" applyFont="1" applyBorder="1" applyAlignment="1">
      <alignment horizontal="center" vertical="center" shrinkToFit="1"/>
    </xf>
    <xf numFmtId="176" fontId="37" fillId="0" borderId="163" xfId="43" applyNumberFormat="1" applyFont="1" applyBorder="1" applyAlignment="1">
      <alignment horizontal="center" vertical="center" shrinkToFit="1"/>
    </xf>
    <xf numFmtId="176" fontId="39" fillId="33" borderId="122" xfId="43" applyNumberFormat="1" applyFont="1" applyFill="1" applyBorder="1" applyAlignment="1">
      <alignment horizontal="center" vertical="center" shrinkToFit="1"/>
    </xf>
    <xf numFmtId="176" fontId="39" fillId="33" borderId="18" xfId="43" applyNumberFormat="1" applyFont="1" applyFill="1" applyBorder="1" applyAlignment="1">
      <alignment horizontal="center" vertical="center" shrinkToFit="1"/>
    </xf>
    <xf numFmtId="176" fontId="39" fillId="37" borderId="18" xfId="43" applyNumberFormat="1" applyFont="1" applyFill="1" applyBorder="1" applyAlignment="1" applyProtection="1">
      <alignment horizontal="center" vertical="center" shrinkToFit="1"/>
      <protection locked="0"/>
    </xf>
    <xf numFmtId="176" fontId="39" fillId="0" borderId="18" xfId="43" applyNumberFormat="1" applyFont="1" applyFill="1" applyBorder="1" applyAlignment="1">
      <alignment horizontal="center" vertical="center" shrinkToFit="1"/>
    </xf>
    <xf numFmtId="176" fontId="39" fillId="33" borderId="164" xfId="43" applyNumberFormat="1" applyFont="1" applyFill="1" applyBorder="1" applyAlignment="1" applyProtection="1">
      <alignment horizontal="center" vertical="center" shrinkToFit="1"/>
    </xf>
    <xf numFmtId="176" fontId="39" fillId="33" borderId="18" xfId="43" applyNumberFormat="1" applyFont="1" applyFill="1" applyBorder="1" applyAlignment="1" applyProtection="1">
      <alignment horizontal="center" vertical="center" shrinkToFit="1"/>
    </xf>
    <xf numFmtId="176" fontId="39" fillId="33" borderId="160" xfId="43" applyNumberFormat="1" applyFont="1" applyFill="1" applyBorder="1" applyAlignment="1" applyProtection="1">
      <alignment horizontal="center" vertical="center" shrinkToFit="1"/>
    </xf>
    <xf numFmtId="0" fontId="37" fillId="33" borderId="0" xfId="43" applyFont="1" applyFill="1" applyBorder="1" applyAlignment="1" applyProtection="1">
      <alignment horizontal="left" vertical="center"/>
    </xf>
    <xf numFmtId="0" fontId="38" fillId="0" borderId="0" xfId="43" applyFont="1" applyFill="1" applyAlignment="1">
      <alignment horizontal="right" vertical="center"/>
    </xf>
    <xf numFmtId="0" fontId="37" fillId="0" borderId="151" xfId="43" applyFont="1" applyBorder="1" applyAlignment="1">
      <alignment horizontal="center" vertical="center"/>
    </xf>
    <xf numFmtId="0" fontId="39" fillId="0" borderId="165" xfId="43" applyFont="1" applyBorder="1" applyAlignment="1">
      <alignment horizontal="center" vertical="center"/>
    </xf>
    <xf numFmtId="0" fontId="39" fillId="0" borderId="166" xfId="43" applyNumberFormat="1" applyFont="1" applyFill="1" applyBorder="1" applyAlignment="1">
      <alignment horizontal="center" vertical="center" wrapText="1"/>
    </xf>
    <xf numFmtId="0" fontId="37" fillId="6" borderId="167" xfId="43" applyFont="1" applyFill="1" applyBorder="1" applyAlignment="1" applyProtection="1">
      <alignment horizontal="center" vertical="center" shrinkToFit="1"/>
      <protection locked="0"/>
    </xf>
    <xf numFmtId="176" fontId="37" fillId="0" borderId="168" xfId="43" applyNumberFormat="1" applyFont="1" applyBorder="1" applyAlignment="1">
      <alignment horizontal="center" vertical="center" shrinkToFit="1"/>
    </xf>
    <xf numFmtId="176" fontId="37" fillId="0" borderId="169" xfId="43" applyNumberFormat="1" applyFont="1" applyBorder="1" applyAlignment="1">
      <alignment horizontal="center" vertical="center" shrinkToFit="1"/>
    </xf>
    <xf numFmtId="176" fontId="39" fillId="33" borderId="170" xfId="43" applyNumberFormat="1" applyFont="1" applyFill="1" applyBorder="1" applyAlignment="1">
      <alignment horizontal="center" vertical="center" shrinkToFit="1"/>
    </xf>
    <xf numFmtId="176" fontId="39" fillId="33" borderId="165" xfId="43" applyNumberFormat="1" applyFont="1" applyFill="1" applyBorder="1" applyAlignment="1">
      <alignment horizontal="center" vertical="center" shrinkToFit="1"/>
    </xf>
    <xf numFmtId="176" fontId="39" fillId="37" borderId="165" xfId="43" applyNumberFormat="1" applyFont="1" applyFill="1" applyBorder="1" applyAlignment="1" applyProtection="1">
      <alignment horizontal="center" vertical="center" shrinkToFit="1"/>
      <protection locked="0"/>
    </xf>
    <xf numFmtId="176" fontId="39" fillId="0" borderId="165" xfId="43" applyNumberFormat="1" applyFont="1" applyFill="1" applyBorder="1" applyAlignment="1">
      <alignment horizontal="center" vertical="center" shrinkToFit="1"/>
    </xf>
    <xf numFmtId="176" fontId="39" fillId="33" borderId="171" xfId="43" applyNumberFormat="1" applyFont="1" applyFill="1" applyBorder="1" applyAlignment="1" applyProtection="1">
      <alignment horizontal="center" vertical="center" shrinkToFit="1"/>
    </xf>
    <xf numFmtId="176" fontId="39" fillId="33" borderId="165" xfId="43" applyNumberFormat="1" applyFont="1" applyFill="1" applyBorder="1" applyAlignment="1" applyProtection="1">
      <alignment horizontal="center" vertical="center" shrinkToFit="1"/>
    </xf>
    <xf numFmtId="176" fontId="39" fillId="33" borderId="166" xfId="43" applyNumberFormat="1" applyFont="1" applyFill="1" applyBorder="1" applyAlignment="1" applyProtection="1">
      <alignment horizontal="center" vertical="center" shrinkToFit="1"/>
    </xf>
    <xf numFmtId="0" fontId="38" fillId="37" borderId="0" xfId="43" applyFont="1" applyFill="1" applyAlignment="1" applyProtection="1">
      <alignment horizontal="center" vertical="center"/>
      <protection locked="0"/>
    </xf>
    <xf numFmtId="0" fontId="38" fillId="33" borderId="0" xfId="43" applyFont="1" applyFill="1" applyAlignment="1" applyProtection="1">
      <alignment vertical="center"/>
    </xf>
    <xf numFmtId="0" fontId="38" fillId="0" borderId="0" xfId="43" applyFont="1" applyAlignment="1" applyProtection="1">
      <alignment horizontal="center" vertical="center"/>
    </xf>
    <xf numFmtId="176" fontId="39" fillId="33" borderId="128" xfId="43" applyNumberFormat="1" applyFont="1" applyFill="1" applyBorder="1" applyAlignment="1" applyProtection="1">
      <alignment horizontal="center" vertical="center" shrinkToFit="1"/>
    </xf>
    <xf numFmtId="176" fontId="39" fillId="33" borderId="22" xfId="43" applyNumberFormat="1" applyFont="1" applyFill="1" applyBorder="1" applyAlignment="1" applyProtection="1">
      <alignment horizontal="center" vertical="center" shrinkToFit="1"/>
    </xf>
    <xf numFmtId="176" fontId="39" fillId="33" borderId="129" xfId="43" applyNumberFormat="1" applyFont="1" applyFill="1" applyBorder="1" applyAlignment="1" applyProtection="1">
      <alignment horizontal="center" vertical="center" shrinkToFit="1"/>
    </xf>
    <xf numFmtId="177" fontId="37" fillId="0" borderId="0" xfId="43" applyNumberFormat="1" applyFont="1" applyBorder="1" applyAlignment="1" applyProtection="1">
      <alignment vertical="center"/>
    </xf>
    <xf numFmtId="0" fontId="36" fillId="0" borderId="0" xfId="43" applyFont="1" applyBorder="1" applyAlignment="1" applyProtection="1">
      <alignment vertical="center"/>
    </xf>
    <xf numFmtId="0" fontId="36" fillId="0" borderId="0" xfId="43" applyFont="1" applyBorder="1" applyAlignment="1" applyProtection="1">
      <alignment horizontal="left" vertical="center"/>
    </xf>
    <xf numFmtId="0" fontId="38" fillId="33" borderId="0" xfId="43" applyFont="1" applyFill="1" applyProtection="1">
      <alignment vertical="center"/>
    </xf>
    <xf numFmtId="0" fontId="38" fillId="0" borderId="0" xfId="43" applyFont="1" applyFill="1" applyAlignment="1">
      <alignment horizontal="center" vertical="center"/>
    </xf>
    <xf numFmtId="0" fontId="38" fillId="33" borderId="0" xfId="43" applyFont="1" applyFill="1" applyAlignment="1" applyProtection="1">
      <alignment horizontal="center" vertical="center"/>
    </xf>
    <xf numFmtId="0" fontId="38" fillId="0" borderId="0" xfId="43" applyFont="1" applyFill="1" applyAlignment="1">
      <alignment vertical="center"/>
    </xf>
    <xf numFmtId="0" fontId="38" fillId="0" borderId="0" xfId="43" applyFont="1" applyBorder="1" applyAlignment="1" applyProtection="1">
      <alignment horizontal="center" vertical="center"/>
    </xf>
    <xf numFmtId="0" fontId="38" fillId="0" borderId="0" xfId="43" applyFont="1" applyBorder="1" applyAlignment="1" applyProtection="1">
      <alignment vertical="center"/>
    </xf>
    <xf numFmtId="0" fontId="37" fillId="0" borderId="0" xfId="43" applyFont="1" applyProtection="1">
      <alignment vertical="center"/>
    </xf>
    <xf numFmtId="0" fontId="39" fillId="0" borderId="22" xfId="43" applyFont="1" applyBorder="1" applyAlignment="1">
      <alignment horizontal="center" vertical="center"/>
    </xf>
    <xf numFmtId="20" fontId="38" fillId="0" borderId="0" xfId="43" applyNumberFormat="1" applyFont="1" applyBorder="1" applyAlignment="1" applyProtection="1">
      <alignment vertical="center"/>
    </xf>
    <xf numFmtId="0" fontId="43" fillId="0" borderId="0" xfId="43" applyFont="1" applyAlignment="1">
      <alignment horizontal="left" vertical="center"/>
    </xf>
    <xf numFmtId="1" fontId="37" fillId="33" borderId="0" xfId="43" applyNumberFormat="1" applyFont="1" applyFill="1" applyBorder="1" applyAlignment="1" applyProtection="1">
      <alignment vertical="center"/>
    </xf>
    <xf numFmtId="38" fontId="37" fillId="33" borderId="0" xfId="37" applyFont="1" applyFill="1" applyBorder="1" applyAlignment="1" applyProtection="1">
      <alignment horizontal="center" vertical="center"/>
    </xf>
    <xf numFmtId="0" fontId="38" fillId="0" borderId="0" xfId="43" applyFont="1" applyBorder="1" applyProtection="1">
      <alignment vertical="center"/>
    </xf>
    <xf numFmtId="0" fontId="38" fillId="6" borderId="0" xfId="43" applyFont="1" applyFill="1" applyAlignment="1" applyProtection="1">
      <alignment horizontal="center" vertical="center"/>
      <protection locked="0"/>
    </xf>
    <xf numFmtId="0" fontId="38" fillId="36" borderId="0" xfId="43" applyFont="1" applyFill="1" applyAlignment="1" applyProtection="1">
      <alignment horizontal="center" vertical="center"/>
      <protection locked="0"/>
    </xf>
    <xf numFmtId="0" fontId="37" fillId="0" borderId="0" xfId="43" applyFont="1" applyAlignment="1" applyProtection="1">
      <alignment horizontal="center" vertical="center"/>
    </xf>
    <xf numFmtId="0" fontId="39" fillId="0" borderId="0" xfId="43" applyFont="1" applyProtection="1">
      <alignment vertical="center"/>
    </xf>
    <xf numFmtId="0" fontId="39" fillId="0" borderId="0" xfId="43" applyFont="1" applyAlignment="1" applyProtection="1">
      <alignment horizontal="center" vertical="center"/>
    </xf>
    <xf numFmtId="0" fontId="37" fillId="0" borderId="0" xfId="43" applyFont="1" applyAlignment="1" applyProtection="1">
      <alignment horizontal="right" vertical="center"/>
    </xf>
    <xf numFmtId="0" fontId="37" fillId="33" borderId="0" xfId="43" applyFont="1" applyFill="1" applyBorder="1" applyAlignment="1" applyProtection="1">
      <alignment vertical="center"/>
      <protection locked="0"/>
    </xf>
    <xf numFmtId="0" fontId="37" fillId="0" borderId="0" xfId="43" applyFont="1" applyAlignment="1">
      <alignment horizontal="center" vertical="center"/>
    </xf>
    <xf numFmtId="20" fontId="37" fillId="37" borderId="14" xfId="43" applyNumberFormat="1" applyFont="1" applyFill="1" applyBorder="1" applyAlignment="1" applyProtection="1">
      <alignment horizontal="center" vertical="center"/>
      <protection locked="0"/>
    </xf>
    <xf numFmtId="0" fontId="37" fillId="33" borderId="108" xfId="43" applyFont="1" applyFill="1" applyBorder="1" applyAlignment="1">
      <alignment horizontal="center" vertical="center"/>
    </xf>
    <xf numFmtId="0" fontId="37" fillId="0" borderId="0" xfId="43" applyFont="1" applyBorder="1" applyAlignment="1">
      <alignment vertical="center"/>
    </xf>
    <xf numFmtId="20" fontId="37" fillId="37" borderId="21" xfId="43" applyNumberFormat="1" applyFont="1" applyFill="1" applyBorder="1" applyAlignment="1" applyProtection="1">
      <alignment horizontal="center" vertical="center"/>
      <protection locked="0"/>
    </xf>
    <xf numFmtId="0" fontId="38" fillId="0" borderId="0" xfId="43" applyFont="1" applyBorder="1" applyAlignment="1">
      <alignment vertical="center"/>
    </xf>
    <xf numFmtId="0" fontId="37" fillId="33" borderId="21" xfId="43" applyFont="1" applyFill="1" applyBorder="1" applyAlignment="1">
      <alignment horizontal="center" vertical="center"/>
    </xf>
    <xf numFmtId="0" fontId="37" fillId="33" borderId="0" xfId="43" applyFont="1" applyFill="1" applyBorder="1" applyAlignment="1">
      <alignment horizontal="center" vertical="center"/>
    </xf>
    <xf numFmtId="20" fontId="37" fillId="37" borderId="22" xfId="43" applyNumberFormat="1" applyFont="1" applyFill="1" applyBorder="1" applyAlignment="1" applyProtection="1">
      <alignment horizontal="center" vertical="center"/>
      <protection locked="0"/>
    </xf>
    <xf numFmtId="0" fontId="37" fillId="0" borderId="132" xfId="43" applyFont="1" applyBorder="1" applyAlignment="1" applyProtection="1">
      <alignment horizontal="center" vertical="center"/>
    </xf>
    <xf numFmtId="0" fontId="37" fillId="33" borderId="151" xfId="43" applyFont="1" applyFill="1" applyBorder="1" applyAlignment="1">
      <alignment horizontal="center" vertical="center"/>
    </xf>
    <xf numFmtId="0" fontId="37" fillId="37" borderId="14" xfId="43" applyFont="1" applyFill="1" applyBorder="1" applyAlignment="1" applyProtection="1">
      <alignment horizontal="center" vertical="center"/>
      <protection locked="0"/>
    </xf>
    <xf numFmtId="0" fontId="39" fillId="0" borderId="0" xfId="43" applyFont="1" applyAlignment="1">
      <alignment horizontal="right" vertical="center"/>
    </xf>
    <xf numFmtId="0" fontId="37" fillId="0" borderId="0" xfId="43" applyFont="1" applyBorder="1" applyAlignment="1">
      <alignment horizontal="center" vertical="center"/>
    </xf>
    <xf numFmtId="0" fontId="43" fillId="0" borderId="0" xfId="43" applyFont="1" applyAlignment="1">
      <alignment horizontal="right" vertical="center"/>
    </xf>
    <xf numFmtId="0" fontId="44" fillId="33" borderId="112" xfId="43" applyFont="1" applyFill="1" applyBorder="1" applyAlignment="1">
      <alignment horizontal="center" vertical="center" wrapText="1"/>
    </xf>
    <xf numFmtId="0" fontId="44" fillId="33" borderId="110" xfId="43" applyFont="1" applyFill="1" applyBorder="1" applyAlignment="1">
      <alignment horizontal="center" vertical="center" wrapText="1"/>
    </xf>
    <xf numFmtId="0" fontId="44" fillId="33" borderId="111" xfId="43" applyFont="1" applyFill="1" applyBorder="1" applyAlignment="1">
      <alignment horizontal="center" vertical="center" wrapText="1"/>
    </xf>
    <xf numFmtId="1" fontId="37" fillId="33" borderId="172" xfId="43" applyNumberFormat="1" applyFont="1" applyFill="1" applyBorder="1" applyAlignment="1">
      <alignment horizontal="center" vertical="center" wrapText="1"/>
    </xf>
    <xf numFmtId="176" fontId="37" fillId="33" borderId="136" xfId="43" applyNumberFormat="1" applyFont="1" applyFill="1" applyBorder="1" applyAlignment="1">
      <alignment horizontal="center" vertical="center" wrapText="1"/>
    </xf>
    <xf numFmtId="176" fontId="37" fillId="33" borderId="137" xfId="43" applyNumberFormat="1" applyFont="1" applyFill="1" applyBorder="1" applyAlignment="1">
      <alignment horizontal="center" vertical="center" wrapText="1"/>
    </xf>
    <xf numFmtId="1" fontId="37" fillId="33" borderId="173" xfId="43" applyNumberFormat="1" applyFont="1" applyFill="1" applyBorder="1" applyAlignment="1">
      <alignment horizontal="center" vertical="center" wrapText="1"/>
    </xf>
    <xf numFmtId="1" fontId="36" fillId="33" borderId="115" xfId="43" applyNumberFormat="1" applyFont="1" applyFill="1" applyBorder="1" applyAlignment="1">
      <alignment horizontal="center" vertical="center" wrapText="1"/>
    </xf>
    <xf numFmtId="176" fontId="39" fillId="33" borderId="107" xfId="43" applyNumberFormat="1" applyFont="1" applyFill="1" applyBorder="1" applyAlignment="1">
      <alignment horizontal="center" vertical="center" wrapText="1"/>
    </xf>
    <xf numFmtId="176" fontId="39" fillId="33" borderId="114" xfId="43" applyNumberFormat="1" applyFont="1" applyFill="1" applyBorder="1" applyAlignment="1">
      <alignment horizontal="center" vertical="center" wrapText="1"/>
    </xf>
    <xf numFmtId="176" fontId="36" fillId="33" borderId="174" xfId="43" applyNumberFormat="1" applyFont="1" applyFill="1" applyBorder="1" applyAlignment="1">
      <alignment horizontal="center" vertical="center" wrapText="1"/>
    </xf>
    <xf numFmtId="176" fontId="36" fillId="33" borderId="175" xfId="43" applyNumberFormat="1" applyFont="1" applyFill="1" applyBorder="1" applyAlignment="1">
      <alignment horizontal="center" vertical="center" wrapText="1"/>
    </xf>
    <xf numFmtId="176" fontId="36" fillId="33" borderId="176" xfId="43" applyNumberFormat="1" applyFont="1" applyFill="1" applyBorder="1" applyAlignment="1">
      <alignment horizontal="center" vertical="center" wrapText="1"/>
    </xf>
    <xf numFmtId="0" fontId="37" fillId="37" borderId="22" xfId="43" applyFont="1" applyFill="1" applyBorder="1" applyAlignment="1" applyProtection="1">
      <alignment horizontal="center" vertical="center"/>
      <protection locked="0"/>
    </xf>
    <xf numFmtId="0" fontId="44" fillId="33" borderId="120" xfId="43" applyFont="1" applyFill="1" applyBorder="1" applyAlignment="1">
      <alignment horizontal="center" vertical="center" wrapText="1"/>
    </xf>
    <xf numFmtId="0" fontId="44" fillId="33" borderId="10" xfId="43" applyFont="1" applyFill="1" applyBorder="1" applyAlignment="1">
      <alignment horizontal="center" vertical="center" wrapText="1"/>
    </xf>
    <xf numFmtId="0" fontId="44" fillId="33" borderId="121" xfId="43" applyFont="1" applyFill="1" applyBorder="1" applyAlignment="1">
      <alignment horizontal="center" vertical="center" wrapText="1"/>
    </xf>
    <xf numFmtId="1" fontId="37" fillId="33" borderId="177" xfId="43" applyNumberFormat="1" applyFont="1" applyFill="1" applyBorder="1" applyAlignment="1">
      <alignment horizontal="center" vertical="center" wrapText="1"/>
    </xf>
    <xf numFmtId="176" fontId="37" fillId="33" borderId="178" xfId="43" applyNumberFormat="1" applyFont="1" applyFill="1" applyBorder="1" applyAlignment="1">
      <alignment horizontal="center" vertical="center" wrapText="1"/>
    </xf>
    <xf numFmtId="176" fontId="37" fillId="33" borderId="179" xfId="43" applyNumberFormat="1" applyFont="1" applyFill="1" applyBorder="1" applyAlignment="1">
      <alignment horizontal="center" vertical="center" wrapText="1"/>
    </xf>
    <xf numFmtId="1" fontId="37" fillId="33" borderId="180" xfId="43" applyNumberFormat="1" applyFont="1" applyFill="1" applyBorder="1" applyAlignment="1">
      <alignment horizontal="center" vertical="center" wrapText="1"/>
    </xf>
    <xf numFmtId="176" fontId="39" fillId="33" borderId="128" xfId="43" applyNumberFormat="1" applyFont="1" applyFill="1" applyBorder="1" applyAlignment="1">
      <alignment horizontal="center" vertical="center" wrapText="1"/>
    </xf>
    <xf numFmtId="176" fontId="39" fillId="33" borderId="23" xfId="43" applyNumberFormat="1" applyFont="1" applyFill="1" applyBorder="1" applyAlignment="1">
      <alignment horizontal="center" vertical="center" wrapText="1"/>
    </xf>
    <xf numFmtId="176" fontId="36" fillId="33" borderId="181" xfId="43" applyNumberFormat="1" applyFont="1" applyFill="1" applyBorder="1" applyAlignment="1">
      <alignment horizontal="center" vertical="center" wrapText="1"/>
    </xf>
    <xf numFmtId="176" fontId="36" fillId="33" borderId="182" xfId="43" applyNumberFormat="1" applyFont="1" applyFill="1" applyBorder="1" applyAlignment="1">
      <alignment horizontal="center" vertical="center" wrapText="1"/>
    </xf>
    <xf numFmtId="176" fontId="36" fillId="33" borderId="183" xfId="43" applyNumberFormat="1" applyFont="1" applyFill="1" applyBorder="1" applyAlignment="1">
      <alignment horizontal="center" vertical="center" wrapText="1"/>
    </xf>
    <xf numFmtId="0" fontId="37" fillId="0" borderId="0" xfId="43" applyFont="1" applyAlignment="1">
      <alignment horizontal="right" vertical="center"/>
    </xf>
    <xf numFmtId="0" fontId="44" fillId="33" borderId="124" xfId="43" applyFont="1" applyFill="1" applyBorder="1" applyAlignment="1">
      <alignment horizontal="center" vertical="center" wrapText="1"/>
    </xf>
    <xf numFmtId="0" fontId="44" fillId="33" borderId="16" xfId="43" applyFont="1" applyFill="1" applyBorder="1" applyAlignment="1">
      <alignment horizontal="center" vertical="center" wrapText="1"/>
    </xf>
    <xf numFmtId="0" fontId="44" fillId="33" borderId="125" xfId="43" applyFont="1" applyFill="1" applyBorder="1" applyAlignment="1">
      <alignment horizontal="center" vertical="center" wrapText="1"/>
    </xf>
    <xf numFmtId="1" fontId="37" fillId="33" borderId="184" xfId="43" applyNumberFormat="1" applyFont="1" applyFill="1" applyBorder="1" applyAlignment="1">
      <alignment horizontal="center" vertical="center" wrapText="1"/>
    </xf>
    <xf numFmtId="176" fontId="37" fillId="33" borderId="185" xfId="43" applyNumberFormat="1" applyFont="1" applyFill="1" applyBorder="1" applyAlignment="1">
      <alignment horizontal="center" vertical="center" wrapText="1"/>
    </xf>
    <xf numFmtId="176" fontId="37" fillId="33" borderId="186" xfId="43" applyNumberFormat="1" applyFont="1" applyFill="1" applyBorder="1" applyAlignment="1">
      <alignment horizontal="center" vertical="center" wrapText="1"/>
    </xf>
    <xf numFmtId="1" fontId="37" fillId="33" borderId="187" xfId="43" applyNumberFormat="1" applyFont="1" applyFill="1" applyBorder="1" applyAlignment="1">
      <alignment horizontal="center" vertical="center" wrapText="1"/>
    </xf>
    <xf numFmtId="176" fontId="39" fillId="33" borderId="126" xfId="43" applyNumberFormat="1" applyFont="1" applyFill="1" applyBorder="1" applyAlignment="1">
      <alignment horizontal="center" vertical="center" wrapText="1"/>
    </xf>
    <xf numFmtId="176" fontId="39" fillId="33" borderId="15" xfId="43" applyNumberFormat="1" applyFont="1" applyFill="1" applyBorder="1" applyAlignment="1">
      <alignment horizontal="center" vertical="center" wrapText="1"/>
    </xf>
    <xf numFmtId="0" fontId="37" fillId="33" borderId="0" xfId="43" quotePrefix="1" applyFont="1" applyFill="1" applyBorder="1" applyAlignment="1">
      <alignment vertical="center"/>
    </xf>
    <xf numFmtId="0" fontId="44" fillId="33" borderId="132" xfId="43" applyFont="1" applyFill="1" applyBorder="1" applyAlignment="1">
      <alignment horizontal="center" vertical="center" wrapText="1"/>
    </xf>
    <xf numFmtId="0" fontId="44" fillId="33" borderId="130" xfId="43" applyFont="1" applyFill="1" applyBorder="1" applyAlignment="1">
      <alignment horizontal="center" vertical="center" wrapText="1"/>
    </xf>
    <xf numFmtId="0" fontId="44" fillId="33" borderId="131" xfId="43" applyFont="1" applyFill="1" applyBorder="1" applyAlignment="1">
      <alignment horizontal="center" vertical="center" wrapText="1"/>
    </xf>
    <xf numFmtId="1" fontId="37" fillId="33" borderId="188" xfId="43" applyNumberFormat="1" applyFont="1" applyFill="1" applyBorder="1" applyAlignment="1">
      <alignment horizontal="center" vertical="center" wrapText="1"/>
    </xf>
    <xf numFmtId="176" fontId="37" fillId="33" borderId="146" xfId="43" applyNumberFormat="1" applyFont="1" applyFill="1" applyBorder="1" applyAlignment="1">
      <alignment horizontal="center" vertical="center" wrapText="1"/>
    </xf>
    <xf numFmtId="176" fontId="37" fillId="33" borderId="147" xfId="43" applyNumberFormat="1" applyFont="1" applyFill="1" applyBorder="1" applyAlignment="1">
      <alignment horizontal="center" vertical="center" wrapText="1"/>
    </xf>
    <xf numFmtId="1" fontId="37" fillId="33" borderId="189" xfId="43" applyNumberFormat="1" applyFont="1" applyFill="1" applyBorder="1" applyAlignment="1">
      <alignment horizontal="center" vertical="center" wrapText="1"/>
    </xf>
    <xf numFmtId="176" fontId="39" fillId="33" borderId="150" xfId="43" applyNumberFormat="1" applyFont="1" applyFill="1" applyBorder="1" applyAlignment="1">
      <alignment horizontal="center" vertical="center" wrapText="1"/>
    </xf>
    <xf numFmtId="176" fontId="39" fillId="33" borderId="133" xfId="43" applyNumberFormat="1" applyFont="1" applyFill="1" applyBorder="1" applyAlignment="1">
      <alignment horizontal="center" vertical="center" wrapText="1"/>
    </xf>
    <xf numFmtId="176" fontId="36" fillId="33" borderId="190" xfId="43" applyNumberFormat="1" applyFont="1" applyFill="1" applyBorder="1" applyAlignment="1">
      <alignment horizontal="center" vertical="center" wrapText="1"/>
    </xf>
    <xf numFmtId="176" fontId="36" fillId="33" borderId="191" xfId="43" applyNumberFormat="1" applyFont="1" applyFill="1" applyBorder="1" applyAlignment="1">
      <alignment horizontal="center" vertical="center" wrapText="1"/>
    </xf>
    <xf numFmtId="176" fontId="36" fillId="33" borderId="192" xfId="43" applyNumberFormat="1" applyFont="1" applyFill="1" applyBorder="1" applyAlignment="1">
      <alignment horizontal="center" vertical="center" wrapText="1"/>
    </xf>
    <xf numFmtId="0" fontId="37" fillId="6" borderId="14" xfId="43" applyFont="1" applyFill="1" applyBorder="1" applyAlignment="1" applyProtection="1">
      <alignment horizontal="center" vertical="center"/>
      <protection locked="0"/>
    </xf>
    <xf numFmtId="0" fontId="37" fillId="33" borderId="14" xfId="43" applyFont="1" applyFill="1" applyBorder="1" applyAlignment="1">
      <alignment horizontal="center" vertical="center"/>
    </xf>
    <xf numFmtId="0" fontId="37" fillId="0" borderId="0" xfId="43" applyFont="1" applyBorder="1" applyAlignment="1">
      <alignment horizontal="right" vertical="center"/>
    </xf>
    <xf numFmtId="0" fontId="38" fillId="0" borderId="0" xfId="43" applyFont="1" applyBorder="1" applyAlignment="1">
      <alignment horizontal="center" vertical="center"/>
    </xf>
    <xf numFmtId="0" fontId="39" fillId="0" borderId="112" xfId="43" applyFont="1" applyBorder="1" applyAlignment="1">
      <alignment horizontal="center" vertical="center" wrapText="1"/>
    </xf>
    <xf numFmtId="0" fontId="37" fillId="37" borderId="112" xfId="43" applyFont="1" applyFill="1" applyBorder="1" applyAlignment="1" applyProtection="1">
      <alignment horizontal="left" vertical="center" wrapText="1"/>
      <protection locked="0"/>
    </xf>
    <xf numFmtId="0" fontId="37" fillId="37" borderId="110" xfId="43" applyFont="1" applyFill="1" applyBorder="1" applyAlignment="1" applyProtection="1">
      <alignment horizontal="left" vertical="center" wrapText="1"/>
      <protection locked="0"/>
    </xf>
    <xf numFmtId="0" fontId="37" fillId="37" borderId="113" xfId="43" applyFont="1" applyFill="1" applyBorder="1" applyAlignment="1" applyProtection="1">
      <alignment horizontal="left" vertical="center" wrapText="1"/>
      <protection locked="0"/>
    </xf>
    <xf numFmtId="0" fontId="37" fillId="37" borderId="114" xfId="43" applyFont="1" applyFill="1" applyBorder="1" applyAlignment="1" applyProtection="1">
      <alignment horizontal="left" vertical="center" wrapText="1"/>
      <protection locked="0"/>
    </xf>
    <xf numFmtId="0" fontId="37" fillId="37" borderId="114" xfId="43" applyFont="1" applyFill="1" applyBorder="1" applyAlignment="1" applyProtection="1">
      <alignment horizontal="center" vertical="center" wrapText="1"/>
      <protection locked="0"/>
    </xf>
    <xf numFmtId="0" fontId="37" fillId="37" borderId="110" xfId="43" applyFont="1" applyFill="1" applyBorder="1" applyAlignment="1" applyProtection="1">
      <alignment horizontal="center" vertical="center" wrapText="1"/>
      <protection locked="0"/>
    </xf>
    <xf numFmtId="0" fontId="37" fillId="37" borderId="113" xfId="43" applyFont="1" applyFill="1" applyBorder="1" applyAlignment="1" applyProtection="1">
      <alignment horizontal="center" vertical="center" wrapText="1"/>
      <protection locked="0"/>
    </xf>
    <xf numFmtId="0" fontId="37" fillId="37" borderId="111" xfId="43" applyFont="1" applyFill="1" applyBorder="1" applyAlignment="1" applyProtection="1">
      <alignment horizontal="center" vertical="center" wrapText="1"/>
      <protection locked="0"/>
    </xf>
    <xf numFmtId="0" fontId="36" fillId="0" borderId="193" xfId="43" applyFont="1" applyBorder="1" applyAlignment="1">
      <alignment horizontal="center" vertical="center" wrapText="1"/>
    </xf>
    <xf numFmtId="0" fontId="36" fillId="0" borderId="175" xfId="43" applyFont="1" applyBorder="1" applyAlignment="1">
      <alignment horizontal="center" vertical="center" wrapText="1"/>
    </xf>
    <xf numFmtId="0" fontId="36" fillId="0" borderId="176" xfId="43" applyFont="1" applyBorder="1" applyAlignment="1">
      <alignment horizontal="center" vertical="center" wrapText="1"/>
    </xf>
    <xf numFmtId="0" fontId="37" fillId="36" borderId="21" xfId="43" applyFont="1" applyFill="1" applyBorder="1" applyAlignment="1" applyProtection="1">
      <alignment horizontal="center" vertical="center"/>
      <protection locked="0"/>
    </xf>
    <xf numFmtId="0" fontId="37" fillId="33" borderId="22" xfId="43" applyFont="1" applyFill="1" applyBorder="1" applyAlignment="1">
      <alignment horizontal="center" vertical="center"/>
    </xf>
    <xf numFmtId="0" fontId="37" fillId="37" borderId="21" xfId="43" applyFont="1" applyFill="1" applyBorder="1" applyAlignment="1" applyProtection="1">
      <alignment horizontal="center" vertical="center"/>
      <protection locked="0"/>
    </xf>
    <xf numFmtId="4" fontId="37" fillId="0" borderId="14" xfId="43" applyNumberFormat="1" applyFont="1" applyBorder="1" applyAlignment="1">
      <alignment horizontal="center" vertical="center"/>
    </xf>
    <xf numFmtId="0" fontId="39" fillId="0" borderId="119" xfId="43" applyFont="1" applyBorder="1" applyAlignment="1">
      <alignment horizontal="center" vertical="center" wrapText="1"/>
    </xf>
    <xf numFmtId="0" fontId="37" fillId="37" borderId="119" xfId="43" applyFont="1" applyFill="1" applyBorder="1" applyAlignment="1" applyProtection="1">
      <alignment horizontal="left" vertical="center" wrapText="1"/>
      <protection locked="0"/>
    </xf>
    <xf numFmtId="0" fontId="37" fillId="37" borderId="0" xfId="43" applyFont="1" applyFill="1" applyBorder="1" applyAlignment="1" applyProtection="1">
      <alignment horizontal="left" vertical="center" wrapText="1"/>
      <protection locked="0"/>
    </xf>
    <xf numFmtId="0" fontId="37" fillId="37" borderId="20" xfId="43" applyFont="1" applyFill="1" applyBorder="1" applyAlignment="1" applyProtection="1">
      <alignment horizontal="left" vertical="center" wrapText="1"/>
      <protection locked="0"/>
    </xf>
    <xf numFmtId="0" fontId="37" fillId="37" borderId="19" xfId="43" applyFont="1" applyFill="1" applyBorder="1" applyAlignment="1" applyProtection="1">
      <alignment horizontal="left" vertical="center" wrapText="1"/>
      <protection locked="0"/>
    </xf>
    <xf numFmtId="0" fontId="36" fillId="0" borderId="194" xfId="43" applyFont="1" applyBorder="1" applyAlignment="1">
      <alignment horizontal="center" vertical="center" wrapText="1"/>
    </xf>
    <xf numFmtId="0" fontId="36" fillId="0" borderId="182" xfId="43" applyFont="1" applyBorder="1" applyAlignment="1">
      <alignment horizontal="center" vertical="center" wrapText="1"/>
    </xf>
    <xf numFmtId="0" fontId="36" fillId="0" borderId="183" xfId="43" applyFont="1" applyBorder="1" applyAlignment="1">
      <alignment horizontal="center" vertical="center" wrapText="1"/>
    </xf>
    <xf numFmtId="4" fontId="37" fillId="0" borderId="22" xfId="43" applyNumberFormat="1" applyFont="1" applyBorder="1" applyAlignment="1">
      <alignment horizontal="center" vertical="center"/>
    </xf>
    <xf numFmtId="0" fontId="37" fillId="36" borderId="22" xfId="43" applyFont="1" applyFill="1" applyBorder="1" applyAlignment="1" applyProtection="1">
      <alignment horizontal="center" vertical="center"/>
      <protection locked="0"/>
    </xf>
    <xf numFmtId="0" fontId="39" fillId="0" borderId="0" xfId="43" applyFont="1" applyAlignment="1"/>
    <xf numFmtId="0" fontId="39" fillId="0" borderId="0" xfId="43" applyFont="1" applyAlignment="1">
      <alignment horizontal="left"/>
    </xf>
    <xf numFmtId="0" fontId="37" fillId="0" borderId="0" xfId="43" applyFont="1" applyBorder="1" applyAlignment="1">
      <alignment horizontal="left" vertical="center"/>
    </xf>
    <xf numFmtId="0" fontId="41" fillId="0" borderId="0" xfId="43" applyFont="1" applyAlignment="1"/>
    <xf numFmtId="0" fontId="36" fillId="0" borderId="0" xfId="43" applyFont="1" applyAlignment="1">
      <alignment horizontal="right" vertical="center"/>
    </xf>
    <xf numFmtId="0" fontId="39" fillId="0" borderId="132" xfId="43" applyFont="1" applyBorder="1" applyAlignment="1">
      <alignment horizontal="center" vertical="center" wrapText="1"/>
    </xf>
    <xf numFmtId="0" fontId="37" fillId="37" borderId="132" xfId="43" applyFont="1" applyFill="1" applyBorder="1" applyAlignment="1" applyProtection="1">
      <alignment horizontal="left" vertical="center" wrapText="1"/>
      <protection locked="0"/>
    </xf>
    <xf numFmtId="0" fontId="37" fillId="37" borderId="130" xfId="43" applyFont="1" applyFill="1" applyBorder="1" applyAlignment="1" applyProtection="1">
      <alignment horizontal="left" vertical="center" wrapText="1"/>
      <protection locked="0"/>
    </xf>
    <xf numFmtId="0" fontId="37" fillId="37" borderId="134" xfId="43" applyFont="1" applyFill="1" applyBorder="1" applyAlignment="1" applyProtection="1">
      <alignment horizontal="left" vertical="center" wrapText="1"/>
      <protection locked="0"/>
    </xf>
    <xf numFmtId="0" fontId="37" fillId="37" borderId="133" xfId="43" applyFont="1" applyFill="1" applyBorder="1" applyAlignment="1" applyProtection="1">
      <alignment horizontal="left" vertical="center" wrapText="1"/>
      <protection locked="0"/>
    </xf>
    <xf numFmtId="0" fontId="36" fillId="33" borderId="195" xfId="43" applyFont="1" applyFill="1" applyBorder="1" applyAlignment="1">
      <alignment horizontal="center" vertical="center" wrapText="1"/>
    </xf>
    <xf numFmtId="0" fontId="36" fillId="0" borderId="196" xfId="43" applyFont="1" applyBorder="1" applyAlignment="1">
      <alignment horizontal="center" vertical="center" wrapText="1"/>
    </xf>
    <xf numFmtId="0" fontId="36" fillId="0" borderId="191" xfId="43" applyFont="1" applyBorder="1" applyAlignment="1">
      <alignment horizontal="center" vertical="center" wrapText="1"/>
    </xf>
    <xf numFmtId="0" fontId="36" fillId="0" borderId="192" xfId="43" applyFont="1" applyBorder="1" applyAlignment="1">
      <alignment horizontal="center" vertical="center" wrapText="1"/>
    </xf>
    <xf numFmtId="0" fontId="39" fillId="0" borderId="0" xfId="43" applyFont="1" applyFill="1" applyAlignment="1">
      <alignment vertical="center"/>
    </xf>
    <xf numFmtId="0" fontId="39" fillId="0" borderId="0" xfId="43" applyFont="1" applyFill="1" applyBorder="1" applyAlignment="1">
      <alignment vertical="center" wrapText="1"/>
    </xf>
    <xf numFmtId="0" fontId="39" fillId="0" borderId="0" xfId="43" applyFont="1" applyFill="1" applyBorder="1" applyAlignment="1">
      <alignment horizontal="justify" vertical="center" wrapText="1"/>
    </xf>
    <xf numFmtId="0" fontId="45" fillId="33" borderId="0" xfId="43" applyFont="1" applyFill="1" applyProtection="1">
      <alignment vertical="center"/>
    </xf>
    <xf numFmtId="0" fontId="45" fillId="33" borderId="0" xfId="43" applyFont="1" applyFill="1" applyAlignment="1" applyProtection="1">
      <alignment horizontal="center" vertical="center"/>
    </xf>
    <xf numFmtId="0" fontId="46" fillId="33" borderId="0" xfId="43" applyFont="1" applyFill="1" applyAlignment="1" applyProtection="1">
      <alignment horizontal="left" vertical="center"/>
    </xf>
    <xf numFmtId="0" fontId="45" fillId="33" borderId="0" xfId="43" applyFont="1" applyFill="1" applyAlignment="1" applyProtection="1">
      <alignment horizontal="left" vertical="center"/>
    </xf>
    <xf numFmtId="0" fontId="47" fillId="33" borderId="0" xfId="43" applyFont="1" applyFill="1" applyAlignment="1" applyProtection="1">
      <alignment horizontal="left" vertical="center"/>
    </xf>
    <xf numFmtId="0" fontId="45" fillId="37" borderId="18" xfId="43" applyFont="1" applyFill="1" applyBorder="1" applyAlignment="1" applyProtection="1">
      <alignment horizontal="center" vertical="center"/>
      <protection locked="0"/>
    </xf>
    <xf numFmtId="0" fontId="48" fillId="33" borderId="0" xfId="43" applyFont="1" applyFill="1" applyAlignment="1" applyProtection="1">
      <alignment horizontal="left" vertical="center"/>
    </xf>
    <xf numFmtId="0" fontId="45" fillId="33" borderId="0" xfId="43" applyFont="1" applyFill="1" applyAlignment="1" applyProtection="1">
      <alignment vertical="center"/>
    </xf>
    <xf numFmtId="0" fontId="47" fillId="33" borderId="0" xfId="43" applyFont="1" applyFill="1" applyProtection="1">
      <alignment vertical="center"/>
    </xf>
    <xf numFmtId="0" fontId="45" fillId="33" borderId="18" xfId="43" applyFont="1" applyFill="1" applyBorder="1" applyAlignment="1" applyProtection="1">
      <alignment horizontal="center" vertical="center"/>
    </xf>
    <xf numFmtId="20" fontId="45" fillId="37" borderId="18" xfId="43" applyNumberFormat="1" applyFont="1" applyFill="1" applyBorder="1" applyAlignment="1" applyProtection="1">
      <alignment horizontal="center" vertical="center"/>
      <protection locked="0"/>
    </xf>
    <xf numFmtId="20" fontId="45" fillId="33" borderId="18" xfId="43" applyNumberFormat="1" applyFont="1" applyFill="1" applyBorder="1" applyAlignment="1" applyProtection="1">
      <alignment horizontal="center" vertical="center"/>
    </xf>
    <xf numFmtId="178" fontId="45" fillId="33" borderId="18" xfId="43" applyNumberFormat="1" applyFont="1" applyFill="1" applyBorder="1" applyAlignment="1" applyProtection="1">
      <alignment horizontal="center" vertical="center"/>
    </xf>
    <xf numFmtId="0" fontId="45" fillId="37" borderId="18" xfId="43" applyFont="1" applyFill="1" applyBorder="1" applyAlignment="1" applyProtection="1">
      <alignment horizontal="left" vertical="center"/>
      <protection locked="0"/>
    </xf>
    <xf numFmtId="0" fontId="12" fillId="33" borderId="0" xfId="43" applyFill="1">
      <alignment vertical="center"/>
    </xf>
    <xf numFmtId="0" fontId="36" fillId="33" borderId="0" xfId="43" applyFont="1" applyFill="1" applyAlignment="1">
      <alignment vertical="center"/>
    </xf>
    <xf numFmtId="0" fontId="43" fillId="33" borderId="0" xfId="43" applyFont="1" applyFill="1" applyAlignment="1">
      <alignment horizontal="left" vertical="center"/>
    </xf>
    <xf numFmtId="0" fontId="36" fillId="37" borderId="18" xfId="43" applyFont="1" applyFill="1" applyBorder="1" applyAlignment="1">
      <alignment horizontal="left" vertical="center"/>
    </xf>
    <xf numFmtId="0" fontId="36" fillId="6" borderId="18" xfId="43" applyFont="1" applyFill="1" applyBorder="1" applyAlignment="1">
      <alignment horizontal="left" vertical="center"/>
    </xf>
    <xf numFmtId="0" fontId="49" fillId="33" borderId="0" xfId="43" applyFont="1" applyFill="1" applyAlignment="1">
      <alignment horizontal="left" vertical="center"/>
    </xf>
    <xf numFmtId="0" fontId="36" fillId="33" borderId="0" xfId="43" applyFont="1" applyFill="1" applyAlignment="1">
      <alignment horizontal="left" vertical="center"/>
    </xf>
    <xf numFmtId="0" fontId="41" fillId="33" borderId="0" xfId="43" applyFont="1" applyFill="1" applyAlignment="1">
      <alignment vertical="center"/>
    </xf>
    <xf numFmtId="0" fontId="50" fillId="33" borderId="0" xfId="43" applyFont="1" applyFill="1">
      <alignment vertical="center"/>
    </xf>
    <xf numFmtId="0" fontId="36" fillId="33" borderId="18" xfId="43" applyFont="1" applyFill="1" applyBorder="1" applyAlignment="1">
      <alignment horizontal="center" vertical="center"/>
    </xf>
    <xf numFmtId="0" fontId="36" fillId="33" borderId="0" xfId="43" applyFont="1" applyFill="1" applyBorder="1" applyAlignment="1">
      <alignment horizontal="center" vertical="center"/>
    </xf>
    <xf numFmtId="0" fontId="51" fillId="33" borderId="0" xfId="43" applyFont="1" applyFill="1" applyAlignment="1">
      <alignment horizontal="left" vertical="center"/>
    </xf>
    <xf numFmtId="0" fontId="36" fillId="33" borderId="18" xfId="43" applyFont="1" applyFill="1" applyBorder="1" applyAlignment="1">
      <alignment horizontal="left" vertical="center"/>
    </xf>
    <xf numFmtId="0" fontId="36" fillId="33" borderId="0" xfId="43" applyFont="1" applyFill="1" applyBorder="1" applyAlignment="1">
      <alignment horizontal="left" vertical="center"/>
    </xf>
    <xf numFmtId="0" fontId="51" fillId="33" borderId="0" xfId="43" applyFont="1" applyFill="1" applyBorder="1">
      <alignment vertical="center"/>
    </xf>
    <xf numFmtId="0" fontId="36" fillId="33" borderId="0" xfId="43" applyFont="1" applyFill="1" applyAlignment="1">
      <alignment vertical="center" wrapText="1"/>
    </xf>
    <xf numFmtId="0" fontId="36" fillId="33" borderId="0" xfId="43" applyFont="1" applyFill="1" applyBorder="1" applyAlignment="1">
      <alignment horizontal="left" vertical="center" indent="1"/>
    </xf>
    <xf numFmtId="0" fontId="51" fillId="33" borderId="0" xfId="43" applyFont="1" applyFill="1">
      <alignment vertical="center"/>
    </xf>
    <xf numFmtId="0" fontId="51" fillId="33" borderId="0" xfId="43" applyFont="1" applyFill="1" applyBorder="1" applyAlignment="1">
      <alignment vertical="center"/>
    </xf>
    <xf numFmtId="0" fontId="51" fillId="33" borderId="0" xfId="43" applyFont="1" applyFill="1" applyBorder="1" applyAlignment="1">
      <alignment vertical="center" shrinkToFit="1"/>
    </xf>
    <xf numFmtId="0" fontId="39" fillId="33" borderId="0" xfId="43" applyFont="1" applyFill="1" applyAlignment="1"/>
    <xf numFmtId="0" fontId="39" fillId="33" borderId="0" xfId="43" applyFont="1" applyFill="1">
      <alignment vertical="center"/>
    </xf>
    <xf numFmtId="0" fontId="39" fillId="33" borderId="0" xfId="43" applyFont="1" applyFill="1" applyAlignment="1">
      <alignment vertical="center" wrapText="1"/>
    </xf>
    <xf numFmtId="0" fontId="39" fillId="33" borderId="0" xfId="43" applyFont="1" applyFill="1" applyAlignment="1">
      <alignment horizontal="justify" vertical="center" wrapText="1"/>
    </xf>
    <xf numFmtId="0" fontId="45" fillId="33" borderId="0" xfId="43" applyFont="1" applyFill="1">
      <alignment vertical="center"/>
    </xf>
    <xf numFmtId="0" fontId="52" fillId="33" borderId="0" xfId="43" applyFont="1" applyFill="1" applyBorder="1">
      <alignment vertical="center"/>
    </xf>
    <xf numFmtId="0" fontId="37" fillId="33" borderId="0" xfId="43" applyFont="1" applyFill="1" applyBorder="1">
      <alignment vertical="center"/>
    </xf>
    <xf numFmtId="0" fontId="37" fillId="33" borderId="18" xfId="43" applyFont="1" applyFill="1" applyBorder="1" applyAlignment="1">
      <alignment horizontal="center" vertical="center"/>
    </xf>
    <xf numFmtId="0" fontId="37" fillId="33" borderId="18" xfId="43" applyFont="1" applyFill="1" applyBorder="1">
      <alignment vertical="center"/>
    </xf>
    <xf numFmtId="0" fontId="45" fillId="33" borderId="197" xfId="43" applyFont="1" applyFill="1" applyBorder="1" applyAlignment="1">
      <alignment horizontal="center" vertical="center" shrinkToFit="1"/>
    </xf>
    <xf numFmtId="0" fontId="45" fillId="33" borderId="100" xfId="43" applyFont="1" applyFill="1" applyBorder="1" applyAlignment="1">
      <alignment horizontal="center" vertical="center"/>
    </xf>
    <xf numFmtId="0" fontId="45" fillId="33" borderId="101" xfId="43" applyFont="1" applyFill="1" applyBorder="1" applyAlignment="1">
      <alignment horizontal="center" vertical="center"/>
    </xf>
    <xf numFmtId="0" fontId="45" fillId="33" borderId="102" xfId="43" applyFont="1" applyFill="1" applyBorder="1" applyAlignment="1">
      <alignment horizontal="center" vertical="center"/>
    </xf>
    <xf numFmtId="0" fontId="37" fillId="33" borderId="18" xfId="43" applyFont="1" applyFill="1" applyBorder="1" applyAlignment="1">
      <alignment vertical="center" shrinkToFit="1"/>
    </xf>
    <xf numFmtId="0" fontId="53" fillId="33" borderId="198" xfId="43" applyFont="1" applyFill="1" applyBorder="1" applyAlignment="1">
      <alignment horizontal="center" vertical="center"/>
    </xf>
    <xf numFmtId="0" fontId="53" fillId="33" borderId="159" xfId="43" applyFont="1" applyFill="1" applyBorder="1">
      <alignment vertical="center"/>
    </xf>
    <xf numFmtId="0" fontId="53" fillId="33" borderId="153" xfId="43" applyFont="1" applyFill="1" applyBorder="1">
      <alignment vertical="center"/>
    </xf>
    <xf numFmtId="0" fontId="45" fillId="33" borderId="154" xfId="43" applyFont="1" applyFill="1" applyBorder="1">
      <alignment vertical="center"/>
    </xf>
    <xf numFmtId="0" fontId="53" fillId="33" borderId="199" xfId="43" applyFont="1" applyFill="1" applyBorder="1" applyAlignment="1">
      <alignment horizontal="center" vertical="center"/>
    </xf>
    <xf numFmtId="0" fontId="53" fillId="33" borderId="164" xfId="43" applyFont="1" applyFill="1" applyBorder="1" applyAlignment="1">
      <alignment vertical="center" shrinkToFit="1"/>
    </xf>
    <xf numFmtId="0" fontId="53" fillId="33" borderId="18" xfId="43" applyFont="1" applyFill="1" applyBorder="1" applyAlignment="1">
      <alignment vertical="center" shrinkToFit="1"/>
    </xf>
    <xf numFmtId="0" fontId="45" fillId="33" borderId="18" xfId="43" applyFont="1" applyFill="1" applyBorder="1" applyAlignment="1">
      <alignment vertical="center" shrinkToFit="1"/>
    </xf>
    <xf numFmtId="0" fontId="45" fillId="33" borderId="160" xfId="43" applyFont="1" applyFill="1" applyBorder="1" applyAlignment="1">
      <alignment vertical="center" shrinkToFit="1"/>
    </xf>
    <xf numFmtId="0" fontId="53" fillId="33" borderId="200" xfId="43" applyFont="1" applyFill="1" applyBorder="1" applyAlignment="1">
      <alignment horizontal="center" vertical="center"/>
    </xf>
    <xf numFmtId="0" fontId="53" fillId="33" borderId="126" xfId="43" applyFont="1" applyFill="1" applyBorder="1" applyAlignment="1">
      <alignment vertical="center" shrinkToFit="1"/>
    </xf>
    <xf numFmtId="0" fontId="53" fillId="33" borderId="14" xfId="43" applyFont="1" applyFill="1" applyBorder="1" applyAlignment="1">
      <alignment vertical="center" shrinkToFit="1"/>
    </xf>
    <xf numFmtId="0" fontId="45" fillId="33" borderId="199" xfId="43" applyFont="1" applyFill="1" applyBorder="1" applyAlignment="1">
      <alignment horizontal="center" vertical="center"/>
    </xf>
    <xf numFmtId="0" fontId="45" fillId="33" borderId="164" xfId="43" applyFont="1" applyFill="1" applyBorder="1">
      <alignment vertical="center"/>
    </xf>
    <xf numFmtId="0" fontId="53" fillId="33" borderId="18" xfId="43" applyFont="1" applyFill="1" applyBorder="1">
      <alignment vertical="center"/>
    </xf>
    <xf numFmtId="0" fontId="45" fillId="33" borderId="18" xfId="43" applyFont="1" applyFill="1" applyBorder="1">
      <alignment vertical="center"/>
    </xf>
    <xf numFmtId="0" fontId="45" fillId="33" borderId="160" xfId="43" applyFont="1" applyFill="1" applyBorder="1">
      <alignment vertical="center"/>
    </xf>
    <xf numFmtId="0" fontId="45" fillId="33" borderId="201" xfId="43" applyFont="1" applyFill="1" applyBorder="1" applyAlignment="1">
      <alignment horizontal="center" vertical="center"/>
    </xf>
    <xf numFmtId="0" fontId="45" fillId="33" borderId="171" xfId="43" applyFont="1" applyFill="1" applyBorder="1">
      <alignment vertical="center"/>
    </xf>
    <xf numFmtId="0" fontId="53" fillId="33" borderId="165" xfId="43" applyFont="1" applyFill="1" applyBorder="1">
      <alignment vertical="center"/>
    </xf>
    <xf numFmtId="0" fontId="45" fillId="33" borderId="165" xfId="43" applyFont="1" applyFill="1" applyBorder="1">
      <alignment vertical="center"/>
    </xf>
    <xf numFmtId="0" fontId="45" fillId="33" borderId="166" xfId="43" applyFont="1" applyFill="1" applyBorder="1">
      <alignment vertical="center"/>
    </xf>
    <xf numFmtId="0" fontId="36" fillId="33" borderId="0" xfId="43" applyFont="1" applyFill="1" applyProtection="1">
      <alignment vertical="center"/>
    </xf>
    <xf numFmtId="0" fontId="36" fillId="0" borderId="0" xfId="43" applyFont="1" applyFill="1" applyBorder="1" applyProtection="1">
      <alignment vertical="center"/>
    </xf>
    <xf numFmtId="0" fontId="37" fillId="0" borderId="100" xfId="43" applyFont="1" applyBorder="1" applyAlignment="1" applyProtection="1">
      <alignment horizontal="center" vertical="center"/>
    </xf>
    <xf numFmtId="0" fontId="37" fillId="0" borderId="101" xfId="43" applyFont="1" applyBorder="1" applyAlignment="1" applyProtection="1">
      <alignment horizontal="center" vertical="center"/>
    </xf>
    <xf numFmtId="0" fontId="37" fillId="0" borderId="102" xfId="43" applyFont="1" applyBorder="1" applyAlignment="1" applyProtection="1">
      <alignment horizontal="center" vertical="center"/>
    </xf>
    <xf numFmtId="0" fontId="37" fillId="0" borderId="103" xfId="43" applyFont="1" applyBorder="1" applyAlignment="1" applyProtection="1">
      <alignment horizontal="center" vertical="center"/>
    </xf>
    <xf numFmtId="0" fontId="37" fillId="0" borderId="104" xfId="43" applyFont="1" applyBorder="1" applyAlignment="1" applyProtection="1">
      <alignment horizontal="center" vertical="center"/>
    </xf>
    <xf numFmtId="0" fontId="37" fillId="0" borderId="105" xfId="43" applyFont="1" applyBorder="1" applyAlignment="1" applyProtection="1">
      <alignment horizontal="center" vertical="center"/>
    </xf>
    <xf numFmtId="0" fontId="36" fillId="33" borderId="106" xfId="43" applyFont="1" applyFill="1" applyBorder="1" applyProtection="1">
      <alignment vertical="center"/>
    </xf>
    <xf numFmtId="0" fontId="39" fillId="0" borderId="107" xfId="43" applyFont="1" applyBorder="1" applyProtection="1">
      <alignment vertical="center"/>
    </xf>
    <xf numFmtId="0" fontId="39" fillId="0" borderId="108" xfId="43" applyFont="1" applyBorder="1" applyProtection="1">
      <alignment vertical="center"/>
    </xf>
    <xf numFmtId="0" fontId="39" fillId="0" borderId="109" xfId="43" applyFont="1" applyBorder="1" applyProtection="1">
      <alignment vertical="center"/>
    </xf>
    <xf numFmtId="0" fontId="39" fillId="0" borderId="110" xfId="43" applyFont="1" applyBorder="1" applyAlignment="1" applyProtection="1">
      <alignment horizontal="center" vertical="center" wrapText="1"/>
    </xf>
    <xf numFmtId="0" fontId="39" fillId="0" borderId="111" xfId="43" applyFont="1" applyBorder="1" applyAlignment="1" applyProtection="1">
      <alignment horizontal="center" vertical="center" wrapText="1"/>
    </xf>
    <xf numFmtId="0" fontId="37" fillId="0" borderId="0" xfId="43" applyFont="1" applyAlignment="1" applyProtection="1">
      <alignment horizontal="left" vertical="center"/>
    </xf>
    <xf numFmtId="0" fontId="37" fillId="0" borderId="112" xfId="43" applyFont="1" applyBorder="1" applyAlignment="1" applyProtection="1">
      <alignment horizontal="center" vertical="center" wrapText="1"/>
    </xf>
    <xf numFmtId="0" fontId="37" fillId="0" borderId="110" xfId="43" applyFont="1" applyBorder="1" applyAlignment="1" applyProtection="1">
      <alignment horizontal="center" vertical="center" wrapText="1"/>
    </xf>
    <xf numFmtId="0" fontId="37" fillId="0" borderId="111" xfId="43" applyFont="1" applyBorder="1" applyAlignment="1" applyProtection="1">
      <alignment horizontal="center" vertical="center" wrapText="1"/>
    </xf>
    <xf numFmtId="0" fontId="40" fillId="33" borderId="115" xfId="43" applyFont="1" applyFill="1" applyBorder="1" applyAlignment="1" applyProtection="1">
      <alignment horizontal="center" vertical="center"/>
    </xf>
    <xf numFmtId="0" fontId="39" fillId="0" borderId="116" xfId="43" applyFont="1" applyFill="1" applyBorder="1" applyAlignment="1" applyProtection="1">
      <alignment vertical="center" wrapText="1"/>
    </xf>
    <xf numFmtId="0" fontId="39" fillId="0" borderId="21" xfId="43" applyFont="1" applyFill="1" applyBorder="1" applyAlignment="1" applyProtection="1">
      <alignment vertical="center" wrapText="1"/>
    </xf>
    <xf numFmtId="0" fontId="39" fillId="0" borderId="117" xfId="43" applyFont="1" applyFill="1" applyBorder="1" applyAlignment="1" applyProtection="1">
      <alignment vertical="center" wrapText="1"/>
    </xf>
    <xf numFmtId="0" fontId="39" fillId="0" borderId="0" xfId="43" applyFont="1" applyBorder="1" applyAlignment="1" applyProtection="1">
      <alignment horizontal="center" vertical="center" wrapText="1"/>
    </xf>
    <xf numFmtId="0" fontId="39" fillId="0" borderId="118" xfId="43" applyFont="1" applyBorder="1" applyAlignment="1" applyProtection="1">
      <alignment horizontal="center" vertical="center" wrapText="1"/>
    </xf>
    <xf numFmtId="0" fontId="41" fillId="0" borderId="0" xfId="43" applyFont="1" applyProtection="1">
      <alignment vertical="center"/>
    </xf>
    <xf numFmtId="0" fontId="36" fillId="0" borderId="0" xfId="43" applyFont="1" applyFill="1" applyAlignment="1" applyProtection="1">
      <alignment vertical="center" textRotation="90"/>
    </xf>
    <xf numFmtId="0" fontId="37" fillId="0" borderId="119" xfId="43" applyFont="1" applyBorder="1" applyAlignment="1" applyProtection="1">
      <alignment horizontal="center" vertical="center" wrapText="1"/>
    </xf>
    <xf numFmtId="0" fontId="37" fillId="0" borderId="0" xfId="43" applyFont="1" applyBorder="1" applyAlignment="1" applyProtection="1">
      <alignment horizontal="center" vertical="center" wrapText="1"/>
    </xf>
    <xf numFmtId="0" fontId="37" fillId="0" borderId="118" xfId="43" applyFont="1" applyBorder="1" applyAlignment="1" applyProtection="1">
      <alignment horizontal="center" vertical="center" wrapText="1"/>
    </xf>
    <xf numFmtId="0" fontId="37" fillId="0" borderId="120" xfId="43" applyFont="1" applyBorder="1" applyAlignment="1" applyProtection="1">
      <alignment horizontal="center" vertical="center" wrapText="1"/>
    </xf>
    <xf numFmtId="0" fontId="37" fillId="0" borderId="10" xfId="43" applyFont="1" applyBorder="1" applyAlignment="1" applyProtection="1">
      <alignment horizontal="center" vertical="center" wrapText="1"/>
    </xf>
    <xf numFmtId="0" fontId="37" fillId="0" borderId="121" xfId="43" applyFont="1" applyBorder="1" applyAlignment="1" applyProtection="1">
      <alignment horizontal="center" vertical="center" wrapText="1"/>
    </xf>
    <xf numFmtId="0" fontId="36" fillId="33" borderId="115" xfId="43" applyFont="1" applyFill="1" applyBorder="1" applyAlignment="1" applyProtection="1">
      <alignment horizontal="center" vertical="center" wrapText="1"/>
    </xf>
    <xf numFmtId="0" fontId="36" fillId="0" borderId="122" xfId="43" applyFont="1" applyBorder="1" applyAlignment="1" applyProtection="1">
      <alignment horizontal="center" vertical="center" wrapText="1"/>
    </xf>
    <xf numFmtId="0" fontId="36" fillId="0" borderId="12" xfId="43" applyFont="1" applyBorder="1" applyAlignment="1" applyProtection="1">
      <alignment horizontal="center" vertical="center" wrapText="1"/>
    </xf>
    <xf numFmtId="0" fontId="36" fillId="0" borderId="123" xfId="43" applyFont="1" applyBorder="1" applyAlignment="1" applyProtection="1">
      <alignment horizontal="center" vertical="center" wrapText="1"/>
    </xf>
    <xf numFmtId="0" fontId="39" fillId="0" borderId="116" xfId="43" applyFont="1" applyFill="1" applyBorder="1" applyAlignment="1" applyProtection="1">
      <alignment horizontal="left" vertical="center" wrapText="1"/>
    </xf>
    <xf numFmtId="0" fontId="39" fillId="0" borderId="21" xfId="43" applyFont="1" applyFill="1" applyBorder="1" applyAlignment="1" applyProtection="1">
      <alignment horizontal="left" vertical="center" wrapText="1"/>
    </xf>
    <xf numFmtId="0" fontId="39" fillId="0" borderId="117" xfId="43" applyFont="1" applyFill="1" applyBorder="1" applyAlignment="1" applyProtection="1">
      <alignment horizontal="left" vertical="center" wrapText="1"/>
    </xf>
    <xf numFmtId="0" fontId="36" fillId="0" borderId="0" xfId="43" applyFont="1" applyAlignment="1" applyProtection="1">
      <alignment vertical="center" shrinkToFit="1"/>
    </xf>
    <xf numFmtId="0" fontId="37" fillId="0" borderId="124" xfId="43" applyFont="1" applyBorder="1" applyAlignment="1" applyProtection="1">
      <alignment horizontal="center" vertical="center" wrapText="1"/>
    </xf>
    <xf numFmtId="0" fontId="37" fillId="0" borderId="16" xfId="43" applyFont="1" applyBorder="1" applyAlignment="1" applyProtection="1">
      <alignment horizontal="center" vertical="center" wrapText="1"/>
    </xf>
    <xf numFmtId="0" fontId="37" fillId="0" borderId="125" xfId="43" applyFont="1" applyBorder="1" applyAlignment="1" applyProtection="1">
      <alignment horizontal="center" vertical="center" wrapText="1"/>
    </xf>
    <xf numFmtId="0" fontId="36" fillId="33" borderId="115" xfId="43" applyFont="1" applyFill="1" applyBorder="1" applyAlignment="1" applyProtection="1">
      <alignment horizontal="center" vertical="center" shrinkToFit="1"/>
    </xf>
    <xf numFmtId="0" fontId="26" fillId="0" borderId="0" xfId="43" applyFont="1" applyAlignment="1" applyProtection="1">
      <alignment vertical="center" shrinkToFit="1"/>
    </xf>
    <xf numFmtId="0" fontId="36" fillId="0" borderId="0" xfId="43" applyFont="1" applyFill="1" applyAlignment="1" applyProtection="1">
      <alignment vertical="center" wrapText="1"/>
    </xf>
    <xf numFmtId="0" fontId="39" fillId="0" borderId="130" xfId="43" applyFont="1" applyBorder="1" applyAlignment="1" applyProtection="1">
      <alignment horizontal="center" vertical="center" wrapText="1"/>
    </xf>
    <xf numFmtId="0" fontId="39" fillId="0" borderId="131" xfId="43" applyFont="1" applyBorder="1" applyAlignment="1" applyProtection="1">
      <alignment horizontal="center" vertical="center" wrapText="1"/>
    </xf>
    <xf numFmtId="0" fontId="39" fillId="0" borderId="20" xfId="43" applyFont="1" applyBorder="1" applyAlignment="1" applyProtection="1">
      <alignment horizontal="center" vertical="center"/>
    </xf>
    <xf numFmtId="0" fontId="39" fillId="0" borderId="21" xfId="43" applyFont="1" applyBorder="1" applyAlignment="1" applyProtection="1">
      <alignment horizontal="center" vertical="center"/>
    </xf>
    <xf numFmtId="0" fontId="37" fillId="0" borderId="132" xfId="43" applyFont="1" applyBorder="1" applyAlignment="1" applyProtection="1">
      <alignment horizontal="center" vertical="center" wrapText="1"/>
    </xf>
    <xf numFmtId="0" fontId="37" fillId="0" borderId="130" xfId="43" applyFont="1" applyBorder="1" applyAlignment="1" applyProtection="1">
      <alignment horizontal="center" vertical="center" wrapText="1"/>
    </xf>
    <xf numFmtId="0" fontId="37" fillId="0" borderId="131" xfId="43" applyFont="1" applyBorder="1" applyAlignment="1" applyProtection="1">
      <alignment horizontal="center" vertical="center" wrapText="1"/>
    </xf>
    <xf numFmtId="0" fontId="36" fillId="0" borderId="112" xfId="43" applyFont="1" applyBorder="1" applyAlignment="1" applyProtection="1">
      <alignment horizontal="center" vertical="center" wrapText="1"/>
    </xf>
    <xf numFmtId="0" fontId="36" fillId="0" borderId="110" xfId="43" applyFont="1" applyBorder="1" applyAlignment="1" applyProtection="1">
      <alignment horizontal="center" vertical="center" wrapText="1"/>
    </xf>
    <xf numFmtId="0" fontId="36" fillId="0" borderId="111" xfId="43" applyFont="1" applyBorder="1" applyAlignment="1" applyProtection="1">
      <alignment horizontal="center" vertical="center" wrapText="1"/>
    </xf>
    <xf numFmtId="0" fontId="26" fillId="0" borderId="135" xfId="43" applyFont="1" applyFill="1" applyBorder="1" applyAlignment="1" applyProtection="1">
      <alignment horizontal="center" vertical="center" wrapText="1"/>
    </xf>
    <xf numFmtId="0" fontId="26" fillId="0" borderId="136" xfId="43" applyFont="1" applyFill="1" applyBorder="1" applyAlignment="1" applyProtection="1">
      <alignment horizontal="center" vertical="center" wrapText="1"/>
    </xf>
    <xf numFmtId="0" fontId="42" fillId="0" borderId="137" xfId="43" applyFont="1" applyFill="1" applyBorder="1" applyAlignment="1" applyProtection="1">
      <alignment horizontal="center" vertical="center" wrapText="1"/>
    </xf>
    <xf numFmtId="0" fontId="26" fillId="0" borderId="138" xfId="43" applyFont="1" applyFill="1" applyBorder="1" applyAlignment="1" applyProtection="1">
      <alignment horizontal="center" vertical="center" wrapText="1"/>
    </xf>
    <xf numFmtId="0" fontId="42" fillId="0" borderId="139" xfId="43" applyFont="1" applyFill="1" applyBorder="1" applyAlignment="1" applyProtection="1">
      <alignment horizontal="center" vertical="center" wrapText="1"/>
    </xf>
    <xf numFmtId="0" fontId="42" fillId="33" borderId="115" xfId="43" applyFont="1" applyFill="1" applyBorder="1" applyAlignment="1" applyProtection="1">
      <alignment horizontal="center" vertical="center" wrapText="1"/>
    </xf>
    <xf numFmtId="0" fontId="36" fillId="0" borderId="119" xfId="43" applyFont="1" applyBorder="1" applyAlignment="1" applyProtection="1">
      <alignment horizontal="center" vertical="center" wrapText="1"/>
    </xf>
    <xf numFmtId="0" fontId="36" fillId="0" borderId="0" xfId="43" applyFont="1" applyBorder="1" applyAlignment="1" applyProtection="1">
      <alignment horizontal="center" vertical="center" wrapText="1"/>
    </xf>
    <xf numFmtId="0" fontId="36" fillId="0" borderId="118" xfId="43" applyFont="1" applyBorder="1" applyAlignment="1" applyProtection="1">
      <alignment horizontal="center" vertical="center" wrapText="1"/>
    </xf>
    <xf numFmtId="0" fontId="26" fillId="0" borderId="140" xfId="43" applyFont="1" applyFill="1" applyBorder="1" applyAlignment="1" applyProtection="1">
      <alignment horizontal="center" vertical="center" wrapText="1"/>
    </xf>
    <xf numFmtId="0" fontId="26" fillId="0" borderId="141" xfId="43" applyFont="1" applyFill="1" applyBorder="1" applyAlignment="1" applyProtection="1">
      <alignment horizontal="center" vertical="center" wrapText="1"/>
    </xf>
    <xf numFmtId="0" fontId="42" fillId="0" borderId="142" xfId="43" applyFont="1" applyFill="1" applyBorder="1" applyAlignment="1" applyProtection="1">
      <alignment horizontal="center" vertical="center" wrapText="1"/>
    </xf>
    <xf numFmtId="0" fontId="26" fillId="0" borderId="143" xfId="43" applyFont="1" applyFill="1" applyBorder="1" applyAlignment="1" applyProtection="1">
      <alignment horizontal="center" vertical="center" wrapText="1"/>
    </xf>
    <xf numFmtId="0" fontId="42" fillId="0" borderId="144" xfId="43" applyFont="1" applyFill="1" applyBorder="1" applyAlignment="1" applyProtection="1">
      <alignment horizontal="center" vertical="center" wrapText="1"/>
    </xf>
    <xf numFmtId="0" fontId="36" fillId="0" borderId="132" xfId="43" applyFont="1" applyBorder="1" applyAlignment="1" applyProtection="1">
      <alignment horizontal="center" vertical="center" wrapText="1"/>
    </xf>
    <xf numFmtId="0" fontId="36" fillId="0" borderId="130" xfId="43" applyFont="1" applyBorder="1" applyAlignment="1" applyProtection="1">
      <alignment horizontal="center" vertical="center" wrapText="1"/>
    </xf>
    <xf numFmtId="0" fontId="36" fillId="0" borderId="131" xfId="43" applyFont="1" applyBorder="1" applyAlignment="1" applyProtection="1">
      <alignment horizontal="center" vertical="center" wrapText="1"/>
    </xf>
    <xf numFmtId="0" fontId="26" fillId="0" borderId="145" xfId="43" applyFont="1" applyFill="1" applyBorder="1" applyAlignment="1" applyProtection="1">
      <alignment horizontal="center" vertical="center" wrapText="1"/>
    </xf>
    <xf numFmtId="0" fontId="26" fillId="0" borderId="146" xfId="43" applyFont="1" applyFill="1" applyBorder="1" applyAlignment="1" applyProtection="1">
      <alignment horizontal="center" vertical="center" wrapText="1"/>
    </xf>
    <xf numFmtId="0" fontId="42" fillId="0" borderId="147" xfId="43" applyFont="1" applyFill="1" applyBorder="1" applyAlignment="1" applyProtection="1">
      <alignment horizontal="center" vertical="center" wrapText="1"/>
    </xf>
    <xf numFmtId="0" fontId="26" fillId="0" borderId="148" xfId="43" applyFont="1" applyFill="1" applyBorder="1" applyAlignment="1" applyProtection="1">
      <alignment horizontal="center" vertical="center" wrapText="1"/>
    </xf>
    <xf numFmtId="0" fontId="42" fillId="0" borderId="149" xfId="43" applyFont="1" applyFill="1" applyBorder="1" applyAlignment="1" applyProtection="1">
      <alignment horizontal="center" vertical="center" wrapText="1"/>
    </xf>
    <xf numFmtId="0" fontId="39" fillId="0" borderId="150" xfId="43" applyFont="1" applyFill="1" applyBorder="1" applyAlignment="1" applyProtection="1">
      <alignment horizontal="left" vertical="center" wrapText="1"/>
    </xf>
    <xf numFmtId="0" fontId="39" fillId="0" borderId="151" xfId="43" applyFont="1" applyFill="1" applyBorder="1" applyAlignment="1" applyProtection="1">
      <alignment horizontal="left" vertical="center" wrapText="1"/>
    </xf>
    <xf numFmtId="0" fontId="39" fillId="0" borderId="152" xfId="43" applyFont="1" applyFill="1" applyBorder="1" applyAlignment="1" applyProtection="1">
      <alignment horizontal="left" vertical="center" wrapText="1"/>
    </xf>
    <xf numFmtId="0" fontId="39" fillId="0" borderId="134" xfId="43" applyFont="1" applyBorder="1" applyAlignment="1" applyProtection="1">
      <alignment horizontal="center" vertical="center"/>
    </xf>
    <xf numFmtId="0" fontId="39" fillId="0" borderId="151" xfId="43" applyFont="1" applyBorder="1" applyAlignment="1" applyProtection="1">
      <alignment horizontal="center" vertical="center"/>
    </xf>
    <xf numFmtId="0" fontId="37" fillId="0" borderId="108" xfId="43" applyFont="1" applyBorder="1" applyAlignment="1" applyProtection="1">
      <alignment horizontal="center" vertical="center"/>
    </xf>
    <xf numFmtId="0" fontId="39" fillId="0" borderId="153" xfId="43" applyFont="1" applyBorder="1" applyAlignment="1" applyProtection="1">
      <alignment horizontal="center" vertical="center"/>
    </xf>
    <xf numFmtId="0" fontId="39" fillId="0" borderId="154" xfId="43" applyNumberFormat="1" applyFont="1" applyFill="1" applyBorder="1" applyAlignment="1" applyProtection="1">
      <alignment horizontal="center" vertical="center" wrapText="1"/>
    </xf>
    <xf numFmtId="176" fontId="37" fillId="0" borderId="156" xfId="43" applyNumberFormat="1" applyFont="1" applyBorder="1" applyAlignment="1" applyProtection="1">
      <alignment horizontal="center" vertical="center" shrinkToFit="1"/>
    </xf>
    <xf numFmtId="176" fontId="37" fillId="0" borderId="157" xfId="43" applyNumberFormat="1" applyFont="1" applyBorder="1" applyAlignment="1" applyProtection="1">
      <alignment horizontal="center" vertical="center" shrinkToFit="1"/>
    </xf>
    <xf numFmtId="176" fontId="39" fillId="33" borderId="158" xfId="43" applyNumberFormat="1" applyFont="1" applyFill="1" applyBorder="1" applyAlignment="1" applyProtection="1">
      <alignment horizontal="center" vertical="center" shrinkToFit="1"/>
    </xf>
    <xf numFmtId="176" fontId="39" fillId="0" borderId="153" xfId="43" applyNumberFormat="1" applyFont="1" applyFill="1" applyBorder="1" applyAlignment="1" applyProtection="1">
      <alignment horizontal="center" vertical="center" shrinkToFit="1"/>
    </xf>
    <xf numFmtId="0" fontId="37" fillId="0" borderId="21" xfId="43" applyFont="1" applyBorder="1" applyAlignment="1" applyProtection="1">
      <alignment horizontal="center" vertical="center"/>
    </xf>
    <xf numFmtId="0" fontId="39" fillId="0" borderId="18" xfId="43" applyFont="1" applyBorder="1" applyAlignment="1" applyProtection="1">
      <alignment horizontal="center" vertical="center"/>
    </xf>
    <xf numFmtId="0" fontId="39" fillId="0" borderId="160" xfId="43" applyNumberFormat="1" applyFont="1" applyFill="1" applyBorder="1" applyAlignment="1" applyProtection="1">
      <alignment horizontal="center" vertical="center" wrapText="1"/>
    </xf>
    <xf numFmtId="176" fontId="37" fillId="0" borderId="162" xfId="43" applyNumberFormat="1" applyFont="1" applyBorder="1" applyAlignment="1" applyProtection="1">
      <alignment horizontal="center" vertical="center" shrinkToFit="1"/>
    </xf>
    <xf numFmtId="176" fontId="37" fillId="0" borderId="163" xfId="43" applyNumberFormat="1" applyFont="1" applyBorder="1" applyAlignment="1" applyProtection="1">
      <alignment horizontal="center" vertical="center" shrinkToFit="1"/>
    </xf>
    <xf numFmtId="176" fontId="39" fillId="33" borderId="122" xfId="43" applyNumberFormat="1" applyFont="1" applyFill="1" applyBorder="1" applyAlignment="1" applyProtection="1">
      <alignment horizontal="center" vertical="center" shrinkToFit="1"/>
    </xf>
    <xf numFmtId="176" fontId="39" fillId="0" borderId="18" xfId="43" applyNumberFormat="1" applyFont="1" applyFill="1" applyBorder="1" applyAlignment="1" applyProtection="1">
      <alignment horizontal="center" vertical="center" shrinkToFit="1"/>
    </xf>
    <xf numFmtId="0" fontId="37" fillId="0" borderId="151" xfId="43" applyFont="1" applyBorder="1" applyAlignment="1" applyProtection="1">
      <alignment horizontal="center" vertical="center"/>
    </xf>
    <xf numFmtId="0" fontId="39" fillId="0" borderId="165" xfId="43" applyFont="1" applyBorder="1" applyAlignment="1" applyProtection="1">
      <alignment horizontal="center" vertical="center"/>
    </xf>
    <xf numFmtId="0" fontId="39" fillId="0" borderId="166" xfId="43" applyNumberFormat="1" applyFont="1" applyFill="1" applyBorder="1" applyAlignment="1" applyProtection="1">
      <alignment horizontal="center" vertical="center" wrapText="1"/>
    </xf>
    <xf numFmtId="176" fontId="37" fillId="0" borderId="168" xfId="43" applyNumberFormat="1" applyFont="1" applyBorder="1" applyAlignment="1" applyProtection="1">
      <alignment horizontal="center" vertical="center" shrinkToFit="1"/>
    </xf>
    <xf numFmtId="176" fontId="37" fillId="0" borderId="169" xfId="43" applyNumberFormat="1" applyFont="1" applyBorder="1" applyAlignment="1" applyProtection="1">
      <alignment horizontal="center" vertical="center" shrinkToFit="1"/>
    </xf>
    <xf numFmtId="176" fontId="39" fillId="33" borderId="170" xfId="43" applyNumberFormat="1" applyFont="1" applyFill="1" applyBorder="1" applyAlignment="1" applyProtection="1">
      <alignment horizontal="center" vertical="center" shrinkToFit="1"/>
    </xf>
    <xf numFmtId="176" fontId="39" fillId="0" borderId="165" xfId="43" applyNumberFormat="1" applyFont="1" applyFill="1" applyBorder="1" applyAlignment="1" applyProtection="1">
      <alignment horizontal="center" vertical="center" shrinkToFit="1"/>
    </xf>
    <xf numFmtId="0" fontId="38" fillId="0" borderId="0" xfId="43" applyFont="1" applyFill="1" applyAlignment="1" applyProtection="1">
      <alignment vertical="center"/>
    </xf>
    <xf numFmtId="0" fontId="39" fillId="0" borderId="22" xfId="43" applyFont="1" applyBorder="1" applyAlignment="1" applyProtection="1">
      <alignment horizontal="center" vertical="center"/>
    </xf>
    <xf numFmtId="0" fontId="43" fillId="0" borderId="0" xfId="43" applyFont="1" applyAlignment="1" applyProtection="1">
      <alignment horizontal="left" vertical="center"/>
    </xf>
    <xf numFmtId="0" fontId="37" fillId="33" borderId="108" xfId="43" applyFont="1" applyFill="1" applyBorder="1" applyAlignment="1" applyProtection="1">
      <alignment horizontal="center" vertical="center"/>
    </xf>
    <xf numFmtId="0" fontId="37" fillId="33" borderId="21" xfId="43" applyFont="1" applyFill="1" applyBorder="1" applyAlignment="1" applyProtection="1">
      <alignment horizontal="center" vertical="center"/>
    </xf>
    <xf numFmtId="0" fontId="37" fillId="33" borderId="151" xfId="43" applyFont="1" applyFill="1" applyBorder="1" applyAlignment="1" applyProtection="1">
      <alignment horizontal="center" vertical="center"/>
    </xf>
    <xf numFmtId="0" fontId="39" fillId="0" borderId="0" xfId="43" applyFont="1" applyAlignment="1" applyProtection="1">
      <alignment horizontal="right" vertical="center"/>
    </xf>
    <xf numFmtId="0" fontId="43" fillId="0" borderId="0" xfId="43" applyFont="1" applyAlignment="1" applyProtection="1">
      <alignment horizontal="right" vertical="center"/>
    </xf>
    <xf numFmtId="0" fontId="44" fillId="33" borderId="112" xfId="43" applyFont="1" applyFill="1" applyBorder="1" applyAlignment="1" applyProtection="1">
      <alignment horizontal="center" vertical="center" wrapText="1"/>
    </xf>
    <xf numFmtId="0" fontId="44" fillId="33" borderId="110" xfId="43" applyFont="1" applyFill="1" applyBorder="1" applyAlignment="1" applyProtection="1">
      <alignment horizontal="center" vertical="center" wrapText="1"/>
    </xf>
    <xf numFmtId="0" fontId="44" fillId="33" borderId="111" xfId="43" applyFont="1" applyFill="1" applyBorder="1" applyAlignment="1" applyProtection="1">
      <alignment horizontal="center" vertical="center" wrapText="1"/>
    </xf>
    <xf numFmtId="1" fontId="37" fillId="33" borderId="172" xfId="43" applyNumberFormat="1" applyFont="1" applyFill="1" applyBorder="1" applyAlignment="1" applyProtection="1">
      <alignment horizontal="center" vertical="center" wrapText="1"/>
    </xf>
    <xf numFmtId="176" fontId="37" fillId="33" borderId="136" xfId="43" applyNumberFormat="1" applyFont="1" applyFill="1" applyBorder="1" applyAlignment="1" applyProtection="1">
      <alignment horizontal="center" vertical="center" wrapText="1"/>
    </xf>
    <xf numFmtId="176" fontId="37" fillId="33" borderId="137" xfId="43" applyNumberFormat="1" applyFont="1" applyFill="1" applyBorder="1" applyAlignment="1" applyProtection="1">
      <alignment horizontal="center" vertical="center" wrapText="1"/>
    </xf>
    <xf numFmtId="1" fontId="37" fillId="33" borderId="173" xfId="43" applyNumberFormat="1" applyFont="1" applyFill="1" applyBorder="1" applyAlignment="1" applyProtection="1">
      <alignment horizontal="center" vertical="center" wrapText="1"/>
    </xf>
    <xf numFmtId="1" fontId="36" fillId="33" borderId="115" xfId="43" applyNumberFormat="1" applyFont="1" applyFill="1" applyBorder="1" applyAlignment="1" applyProtection="1">
      <alignment horizontal="center" vertical="center" wrapText="1"/>
    </xf>
    <xf numFmtId="176" fontId="39" fillId="33" borderId="107" xfId="43" applyNumberFormat="1" applyFont="1" applyFill="1" applyBorder="1" applyAlignment="1" applyProtection="1">
      <alignment horizontal="center" vertical="center" wrapText="1"/>
    </xf>
    <xf numFmtId="176" fontId="39" fillId="33" borderId="114" xfId="43" applyNumberFormat="1" applyFont="1" applyFill="1" applyBorder="1" applyAlignment="1" applyProtection="1">
      <alignment horizontal="center" vertical="center" wrapText="1"/>
    </xf>
    <xf numFmtId="176" fontId="39" fillId="33" borderId="174" xfId="43" applyNumberFormat="1" applyFont="1" applyFill="1" applyBorder="1" applyAlignment="1" applyProtection="1">
      <alignment horizontal="center" vertical="center" wrapText="1"/>
    </xf>
    <xf numFmtId="176" fontId="39" fillId="33" borderId="175" xfId="43" applyNumberFormat="1" applyFont="1" applyFill="1" applyBorder="1" applyAlignment="1" applyProtection="1">
      <alignment horizontal="center" vertical="center" wrapText="1"/>
    </xf>
    <xf numFmtId="176" fontId="39" fillId="33" borderId="176" xfId="43" applyNumberFormat="1" applyFont="1" applyFill="1" applyBorder="1" applyAlignment="1" applyProtection="1">
      <alignment horizontal="center" vertical="center" wrapText="1"/>
    </xf>
    <xf numFmtId="0" fontId="44" fillId="33" borderId="120" xfId="43" applyFont="1" applyFill="1" applyBorder="1" applyAlignment="1" applyProtection="1">
      <alignment horizontal="center" vertical="center" wrapText="1"/>
    </xf>
    <xf numFmtId="0" fontId="44" fillId="33" borderId="10" xfId="43" applyFont="1" applyFill="1" applyBorder="1" applyAlignment="1" applyProtection="1">
      <alignment horizontal="center" vertical="center" wrapText="1"/>
    </xf>
    <xf numFmtId="0" fontId="44" fillId="33" borderId="121" xfId="43" applyFont="1" applyFill="1" applyBorder="1" applyAlignment="1" applyProtection="1">
      <alignment horizontal="center" vertical="center" wrapText="1"/>
    </xf>
    <xf numFmtId="1" fontId="37" fillId="33" borderId="177" xfId="43" applyNumberFormat="1" applyFont="1" applyFill="1" applyBorder="1" applyAlignment="1" applyProtection="1">
      <alignment horizontal="center" vertical="center" wrapText="1"/>
    </xf>
    <xf numFmtId="176" fontId="37" fillId="33" borderId="178" xfId="43" applyNumberFormat="1" applyFont="1" applyFill="1" applyBorder="1" applyAlignment="1" applyProtection="1">
      <alignment horizontal="center" vertical="center" wrapText="1"/>
    </xf>
    <xf numFmtId="176" fontId="37" fillId="33" borderId="179" xfId="43" applyNumberFormat="1" applyFont="1" applyFill="1" applyBorder="1" applyAlignment="1" applyProtection="1">
      <alignment horizontal="center" vertical="center" wrapText="1"/>
    </xf>
    <xf numFmtId="1" fontId="37" fillId="33" borderId="180" xfId="43" applyNumberFormat="1" applyFont="1" applyFill="1" applyBorder="1" applyAlignment="1" applyProtection="1">
      <alignment horizontal="center" vertical="center" wrapText="1"/>
    </xf>
    <xf numFmtId="176" fontId="39" fillId="33" borderId="128" xfId="43" applyNumberFormat="1" applyFont="1" applyFill="1" applyBorder="1" applyAlignment="1" applyProtection="1">
      <alignment horizontal="center" vertical="center" wrapText="1"/>
    </xf>
    <xf numFmtId="176" fontId="39" fillId="33" borderId="23" xfId="43" applyNumberFormat="1" applyFont="1" applyFill="1" applyBorder="1" applyAlignment="1" applyProtection="1">
      <alignment horizontal="center" vertical="center" wrapText="1"/>
    </xf>
    <xf numFmtId="176" fontId="39" fillId="33" borderId="181" xfId="43" applyNumberFormat="1" applyFont="1" applyFill="1" applyBorder="1" applyAlignment="1" applyProtection="1">
      <alignment horizontal="center" vertical="center" wrapText="1"/>
    </xf>
    <xf numFmtId="176" fontId="39" fillId="33" borderId="182" xfId="43" applyNumberFormat="1" applyFont="1" applyFill="1" applyBorder="1" applyAlignment="1" applyProtection="1">
      <alignment horizontal="center" vertical="center" wrapText="1"/>
    </xf>
    <xf numFmtId="176" fontId="39" fillId="33" borderId="183" xfId="43" applyNumberFormat="1" applyFont="1" applyFill="1" applyBorder="1" applyAlignment="1" applyProtection="1">
      <alignment horizontal="center" vertical="center" wrapText="1"/>
    </xf>
    <xf numFmtId="0" fontId="44" fillId="33" borderId="124" xfId="43" applyFont="1" applyFill="1" applyBorder="1" applyAlignment="1" applyProtection="1">
      <alignment horizontal="center" vertical="center" wrapText="1"/>
    </xf>
    <xf numFmtId="0" fontId="44" fillId="33" borderId="16" xfId="43" applyFont="1" applyFill="1" applyBorder="1" applyAlignment="1" applyProtection="1">
      <alignment horizontal="center" vertical="center" wrapText="1"/>
    </xf>
    <xf numFmtId="0" fontId="44" fillId="33" borderId="125" xfId="43" applyFont="1" applyFill="1" applyBorder="1" applyAlignment="1" applyProtection="1">
      <alignment horizontal="center" vertical="center" wrapText="1"/>
    </xf>
    <xf numFmtId="1" fontId="37" fillId="33" borderId="184" xfId="43" applyNumberFormat="1" applyFont="1" applyFill="1" applyBorder="1" applyAlignment="1" applyProtection="1">
      <alignment horizontal="center" vertical="center" wrapText="1"/>
    </xf>
    <xf numFmtId="176" fontId="37" fillId="33" borderId="185" xfId="43" applyNumberFormat="1" applyFont="1" applyFill="1" applyBorder="1" applyAlignment="1" applyProtection="1">
      <alignment horizontal="center" vertical="center" wrapText="1"/>
    </xf>
    <xf numFmtId="176" fontId="37" fillId="33" borderId="186" xfId="43" applyNumberFormat="1" applyFont="1" applyFill="1" applyBorder="1" applyAlignment="1" applyProtection="1">
      <alignment horizontal="center" vertical="center" wrapText="1"/>
    </xf>
    <xf numFmtId="1" fontId="37" fillId="33" borderId="187" xfId="43" applyNumberFormat="1" applyFont="1" applyFill="1" applyBorder="1" applyAlignment="1" applyProtection="1">
      <alignment horizontal="center" vertical="center" wrapText="1"/>
    </xf>
    <xf numFmtId="176" fontId="39" fillId="33" borderId="126" xfId="43" applyNumberFormat="1" applyFont="1" applyFill="1" applyBorder="1" applyAlignment="1" applyProtection="1">
      <alignment horizontal="center" vertical="center" wrapText="1"/>
    </xf>
    <xf numFmtId="176" fontId="39" fillId="33" borderId="15" xfId="43" applyNumberFormat="1" applyFont="1" applyFill="1" applyBorder="1" applyAlignment="1" applyProtection="1">
      <alignment horizontal="center" vertical="center" wrapText="1"/>
    </xf>
    <xf numFmtId="0" fontId="37" fillId="33" borderId="0" xfId="43" quotePrefix="1" applyFont="1" applyFill="1" applyBorder="1" applyAlignment="1" applyProtection="1">
      <alignment vertical="center"/>
    </xf>
    <xf numFmtId="0" fontId="44" fillId="33" borderId="132" xfId="43" applyFont="1" applyFill="1" applyBorder="1" applyAlignment="1" applyProtection="1">
      <alignment horizontal="center" vertical="center" wrapText="1"/>
    </xf>
    <xf numFmtId="0" fontId="44" fillId="33" borderId="130" xfId="43" applyFont="1" applyFill="1" applyBorder="1" applyAlignment="1" applyProtection="1">
      <alignment horizontal="center" vertical="center" wrapText="1"/>
    </xf>
    <xf numFmtId="0" fontId="44" fillId="33" borderId="131" xfId="43" applyFont="1" applyFill="1" applyBorder="1" applyAlignment="1" applyProtection="1">
      <alignment horizontal="center" vertical="center" wrapText="1"/>
    </xf>
    <xf numFmtId="1" fontId="37" fillId="33" borderId="188" xfId="43" applyNumberFormat="1" applyFont="1" applyFill="1" applyBorder="1" applyAlignment="1" applyProtection="1">
      <alignment horizontal="center" vertical="center" wrapText="1"/>
    </xf>
    <xf numFmtId="176" fontId="37" fillId="33" borderId="146" xfId="43" applyNumberFormat="1" applyFont="1" applyFill="1" applyBorder="1" applyAlignment="1" applyProtection="1">
      <alignment horizontal="center" vertical="center" wrapText="1"/>
    </xf>
    <xf numFmtId="176" fontId="37" fillId="33" borderId="147" xfId="43" applyNumberFormat="1" applyFont="1" applyFill="1" applyBorder="1" applyAlignment="1" applyProtection="1">
      <alignment horizontal="center" vertical="center" wrapText="1"/>
    </xf>
    <xf numFmtId="1" fontId="37" fillId="33" borderId="189" xfId="43" applyNumberFormat="1" applyFont="1" applyFill="1" applyBorder="1" applyAlignment="1" applyProtection="1">
      <alignment horizontal="center" vertical="center" wrapText="1"/>
    </xf>
    <xf numFmtId="176" fontId="39" fillId="33" borderId="150" xfId="43" applyNumberFormat="1" applyFont="1" applyFill="1" applyBorder="1" applyAlignment="1" applyProtection="1">
      <alignment horizontal="center" vertical="center" wrapText="1"/>
    </xf>
    <xf numFmtId="176" fontId="39" fillId="33" borderId="133" xfId="43" applyNumberFormat="1" applyFont="1" applyFill="1" applyBorder="1" applyAlignment="1" applyProtection="1">
      <alignment horizontal="center" vertical="center" wrapText="1"/>
    </xf>
    <xf numFmtId="176" fontId="39" fillId="33" borderId="190" xfId="43" applyNumberFormat="1" applyFont="1" applyFill="1" applyBorder="1" applyAlignment="1" applyProtection="1">
      <alignment horizontal="center" vertical="center" wrapText="1"/>
    </xf>
    <xf numFmtId="176" fontId="39" fillId="33" borderId="191" xfId="43" applyNumberFormat="1" applyFont="1" applyFill="1" applyBorder="1" applyAlignment="1" applyProtection="1">
      <alignment horizontal="center" vertical="center" wrapText="1"/>
    </xf>
    <xf numFmtId="176" fontId="39" fillId="33" borderId="192" xfId="43" applyNumberFormat="1" applyFont="1" applyFill="1" applyBorder="1" applyAlignment="1" applyProtection="1">
      <alignment horizontal="center" vertical="center" wrapText="1"/>
    </xf>
    <xf numFmtId="0" fontId="37" fillId="33" borderId="14" xfId="43" applyFont="1" applyFill="1" applyBorder="1" applyAlignment="1" applyProtection="1">
      <alignment horizontal="center" vertical="center"/>
    </xf>
    <xf numFmtId="0" fontId="39" fillId="0" borderId="112" xfId="43" applyFont="1" applyBorder="1" applyAlignment="1" applyProtection="1">
      <alignment horizontal="center" vertical="center" wrapText="1"/>
    </xf>
    <xf numFmtId="0" fontId="39" fillId="0" borderId="193" xfId="43" applyFont="1" applyBorder="1" applyAlignment="1" applyProtection="1">
      <alignment horizontal="center" vertical="center" wrapText="1"/>
    </xf>
    <xf numFmtId="0" fontId="39" fillId="0" borderId="175" xfId="43" applyFont="1" applyBorder="1" applyAlignment="1" applyProtection="1">
      <alignment horizontal="center" vertical="center" wrapText="1"/>
    </xf>
    <xf numFmtId="0" fontId="39" fillId="0" borderId="176" xfId="43" applyFont="1" applyBorder="1" applyAlignment="1" applyProtection="1">
      <alignment horizontal="center" vertical="center" wrapText="1"/>
    </xf>
    <xf numFmtId="0" fontId="37" fillId="33" borderId="22" xfId="43" applyFont="1" applyFill="1" applyBorder="1" applyAlignment="1" applyProtection="1">
      <alignment horizontal="center" vertical="center"/>
    </xf>
    <xf numFmtId="4" fontId="37" fillId="0" borderId="14" xfId="43" applyNumberFormat="1" applyFont="1" applyBorder="1" applyAlignment="1" applyProtection="1">
      <alignment horizontal="center" vertical="center"/>
    </xf>
    <xf numFmtId="0" fontId="39" fillId="0" borderId="119" xfId="43" applyFont="1" applyBorder="1" applyAlignment="1" applyProtection="1">
      <alignment horizontal="center" vertical="center" wrapText="1"/>
    </xf>
    <xf numFmtId="0" fontId="39" fillId="0" borderId="194" xfId="43" applyFont="1" applyBorder="1" applyAlignment="1" applyProtection="1">
      <alignment horizontal="center" vertical="center" wrapText="1"/>
    </xf>
    <xf numFmtId="0" fontId="39" fillId="0" borderId="182" xfId="43" applyFont="1" applyBorder="1" applyAlignment="1" applyProtection="1">
      <alignment horizontal="center" vertical="center" wrapText="1"/>
    </xf>
    <xf numFmtId="0" fontId="39" fillId="0" borderId="183" xfId="43" applyFont="1" applyBorder="1" applyAlignment="1" applyProtection="1">
      <alignment horizontal="center" vertical="center" wrapText="1"/>
    </xf>
    <xf numFmtId="4" fontId="37" fillId="0" borderId="22" xfId="43" applyNumberFormat="1" applyFont="1" applyBorder="1" applyAlignment="1" applyProtection="1">
      <alignment horizontal="center" vertical="center"/>
    </xf>
    <xf numFmtId="0" fontId="39" fillId="0" borderId="0" xfId="43" applyFont="1" applyAlignment="1" applyProtection="1"/>
    <xf numFmtId="0" fontId="39" fillId="0" borderId="0" xfId="43" applyFont="1" applyAlignment="1" applyProtection="1">
      <alignment horizontal="left"/>
    </xf>
    <xf numFmtId="0" fontId="41" fillId="0" borderId="0" xfId="43" applyFont="1" applyAlignment="1" applyProtection="1"/>
    <xf numFmtId="0" fontId="36" fillId="0" borderId="0" xfId="43" applyFont="1" applyAlignment="1" applyProtection="1">
      <alignment horizontal="right" vertical="center"/>
    </xf>
    <xf numFmtId="0" fontId="39" fillId="0" borderId="132" xfId="43" applyFont="1" applyBorder="1" applyAlignment="1" applyProtection="1">
      <alignment horizontal="center" vertical="center" wrapText="1"/>
    </xf>
    <xf numFmtId="0" fontId="36" fillId="33" borderId="195" xfId="43" applyFont="1" applyFill="1" applyBorder="1" applyAlignment="1" applyProtection="1">
      <alignment horizontal="center" vertical="center" wrapText="1"/>
    </xf>
    <xf numFmtId="0" fontId="39" fillId="0" borderId="196" xfId="43" applyFont="1" applyBorder="1" applyAlignment="1" applyProtection="1">
      <alignment horizontal="center" vertical="center" wrapText="1"/>
    </xf>
    <xf numFmtId="0" fontId="39" fillId="0" borderId="191" xfId="43" applyFont="1" applyBorder="1" applyAlignment="1" applyProtection="1">
      <alignment horizontal="center" vertical="center" wrapText="1"/>
    </xf>
    <xf numFmtId="0" fontId="39" fillId="0" borderId="192" xfId="43" applyFont="1" applyBorder="1" applyAlignment="1" applyProtection="1">
      <alignment horizontal="center" vertical="center" wrapText="1"/>
    </xf>
    <xf numFmtId="0" fontId="39" fillId="0" borderId="0" xfId="43" applyFont="1" applyFill="1" applyAlignment="1" applyProtection="1">
      <alignment vertical="center"/>
    </xf>
    <xf numFmtId="0" fontId="39" fillId="0" borderId="0" xfId="43" applyFont="1" applyFill="1" applyBorder="1" applyAlignment="1" applyProtection="1">
      <alignment vertical="center" wrapText="1"/>
    </xf>
    <xf numFmtId="0" fontId="39" fillId="0" borderId="0" xfId="43" applyFont="1" applyFill="1" applyBorder="1" applyAlignment="1" applyProtection="1">
      <alignment horizontal="justify" vertical="center" wrapText="1"/>
    </xf>
    <xf numFmtId="0" fontId="54" fillId="0" borderId="78" xfId="48" applyFont="1" applyBorder="1" applyAlignment="1">
      <alignment horizontal="center" vertical="center"/>
    </xf>
    <xf numFmtId="0" fontId="33" fillId="0" borderId="0" xfId="48" applyFont="1">
      <alignment vertical="center"/>
    </xf>
    <xf numFmtId="0" fontId="33" fillId="0" borderId="66" xfId="48" applyFont="1" applyBorder="1" applyAlignment="1">
      <alignment horizontal="left" vertical="center"/>
    </xf>
    <xf numFmtId="0" fontId="33" fillId="0" borderId="78" xfId="48" applyFont="1" applyBorder="1" applyAlignment="1">
      <alignment horizontal="left" vertical="center" wrapText="1"/>
    </xf>
    <xf numFmtId="0" fontId="13" fillId="0" borderId="66" xfId="48" applyBorder="1" applyAlignment="1">
      <alignment horizontal="center" vertical="center"/>
    </xf>
    <xf numFmtId="0" fontId="13" fillId="0" borderId="0" xfId="48" applyBorder="1" applyAlignment="1">
      <alignment vertical="center"/>
    </xf>
    <xf numFmtId="0" fontId="54" fillId="0" borderId="66" xfId="48" applyFont="1" applyBorder="1" applyAlignment="1">
      <alignment horizontal="center" vertical="center"/>
    </xf>
    <xf numFmtId="0" fontId="0" fillId="0" borderId="0" xfId="48" applyFont="1" applyAlignment="1">
      <alignment horizontal="right" vertical="center"/>
    </xf>
    <xf numFmtId="0" fontId="13" fillId="0" borderId="0" xfId="48" applyAlignment="1">
      <alignment horizontal="right" vertical="center"/>
    </xf>
    <xf numFmtId="0" fontId="23" fillId="0" borderId="0" xfId="47" applyFont="1">
      <alignment vertical="center"/>
    </xf>
    <xf numFmtId="0" fontId="23" fillId="0" borderId="66" xfId="45" applyFont="1" applyBorder="1" applyAlignment="1">
      <alignment horizontal="center" vertical="center"/>
    </xf>
    <xf numFmtId="0" fontId="23" fillId="0" borderId="0" xfId="49" applyFont="1" applyBorder="1" applyAlignment="1">
      <alignment horizontal="center" vertical="center"/>
    </xf>
    <xf numFmtId="0" fontId="23" fillId="0" borderId="0" xfId="47" applyFont="1" applyBorder="1">
      <alignment vertical="center"/>
    </xf>
    <xf numFmtId="0" fontId="23" fillId="0" borderId="78" xfId="49" applyFont="1" applyBorder="1" applyAlignment="1">
      <alignment horizontal="center" vertical="center" shrinkToFit="1"/>
    </xf>
    <xf numFmtId="0" fontId="23" fillId="0" borderId="202" xfId="49" applyFont="1" applyBorder="1" applyAlignment="1">
      <alignment horizontal="left" vertical="center"/>
    </xf>
    <xf numFmtId="0" fontId="23" fillId="0" borderId="202" xfId="49" applyFont="1" applyBorder="1" applyAlignment="1">
      <alignment horizontal="center" vertical="center"/>
    </xf>
    <xf numFmtId="0" fontId="23" fillId="0" borderId="203" xfId="49" applyFont="1" applyBorder="1" applyAlignment="1">
      <alignment horizontal="left" vertical="center" shrinkToFit="1"/>
    </xf>
    <xf numFmtId="0" fontId="23" fillId="0" borderId="0" xfId="49" applyFont="1" applyBorder="1" applyAlignment="1">
      <alignment horizontal="left" vertical="center" wrapText="1"/>
    </xf>
    <xf numFmtId="0" fontId="23" fillId="0" borderId="204" xfId="49" applyFont="1" applyBorder="1" applyAlignment="1">
      <alignment horizontal="left" vertical="center" wrapText="1"/>
    </xf>
    <xf numFmtId="0" fontId="23" fillId="0" borderId="205" xfId="49" applyFont="1" applyBorder="1" applyAlignment="1">
      <alignment horizontal="left" vertical="center" wrapText="1"/>
    </xf>
    <xf numFmtId="0" fontId="23" fillId="0" borderId="206" xfId="49" applyFont="1" applyBorder="1" applyAlignment="1">
      <alignment horizontal="left" vertical="center" wrapText="1"/>
    </xf>
    <xf numFmtId="0" fontId="23" fillId="0" borderId="207" xfId="49" applyFont="1" applyBorder="1" applyAlignment="1">
      <alignment horizontal="left" vertical="center" wrapText="1"/>
    </xf>
    <xf numFmtId="0" fontId="23" fillId="0" borderId="66" xfId="49" applyFont="1" applyBorder="1" applyAlignment="1">
      <alignment horizontal="center" vertical="center" wrapText="1"/>
    </xf>
    <xf numFmtId="0" fontId="23" fillId="0" borderId="208" xfId="49" applyFont="1" applyBorder="1" applyAlignment="1">
      <alignment horizontal="center" vertical="center"/>
    </xf>
    <xf numFmtId="0" fontId="23" fillId="0" borderId="207" xfId="49" applyFont="1" applyBorder="1" applyAlignment="1">
      <alignment horizontal="center" vertical="center"/>
    </xf>
    <xf numFmtId="0" fontId="23" fillId="0" borderId="209" xfId="49" applyFont="1" applyBorder="1" applyAlignment="1">
      <alignment horizontal="center" vertical="center"/>
    </xf>
    <xf numFmtId="0" fontId="23" fillId="0" borderId="210" xfId="49" applyFont="1" applyBorder="1" applyAlignment="1">
      <alignment horizontal="center" vertical="center"/>
    </xf>
    <xf numFmtId="0" fontId="23" fillId="0" borderId="0" xfId="0" applyFont="1" applyAlignment="1">
      <alignment horizontal="center"/>
    </xf>
    <xf numFmtId="0" fontId="23" fillId="0" borderId="0" xfId="0" applyFont="1" applyAlignment="1">
      <alignment horizontal="center" vertical="center" wrapText="1"/>
    </xf>
    <xf numFmtId="0" fontId="23" fillId="0" borderId="18" xfId="0" applyFont="1" applyBorder="1" applyAlignment="1">
      <alignment horizontal="left" vertical="center"/>
    </xf>
    <xf numFmtId="0" fontId="23" fillId="0" borderId="14" xfId="0" applyFont="1" applyBorder="1" applyAlignment="1">
      <alignment horizontal="left" vertical="center"/>
    </xf>
    <xf numFmtId="0" fontId="23" fillId="0" borderId="15" xfId="0" applyFont="1" applyBorder="1" applyAlignment="1">
      <alignment horizontal="left" vertical="center"/>
    </xf>
    <xf numFmtId="0" fontId="23" fillId="0" borderId="17" xfId="0" applyFont="1" applyBorder="1" applyAlignment="1">
      <alignment horizontal="left"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31" fillId="0" borderId="0" xfId="0" applyFont="1" applyAlignment="1">
      <alignment horizontal="center" vertical="top" wrapText="1"/>
    </xf>
    <xf numFmtId="0" fontId="23" fillId="0" borderId="21" xfId="0" applyFont="1" applyBorder="1" applyAlignment="1">
      <alignment horizontal="left" vertical="center"/>
    </xf>
    <xf numFmtId="0" fontId="23" fillId="0" borderId="19" xfId="0" applyFont="1" applyBorder="1" applyAlignment="1">
      <alignment horizontal="left" vertical="center"/>
    </xf>
    <xf numFmtId="0" fontId="23" fillId="0" borderId="20" xfId="0" applyFont="1" applyBorder="1" applyAlignment="1">
      <alignment horizontal="center" vertical="center" wrapText="1"/>
    </xf>
    <xf numFmtId="0" fontId="31" fillId="0" borderId="0" xfId="0" applyFont="1" applyAlignment="1">
      <alignment horizontal="center" vertical="top"/>
    </xf>
    <xf numFmtId="0" fontId="31" fillId="0" borderId="0" xfId="0" applyFont="1" applyAlignment="1">
      <alignment vertical="top" wrapText="1"/>
    </xf>
    <xf numFmtId="0" fontId="23" fillId="0" borderId="22" xfId="0" applyFont="1" applyBorder="1" applyAlignment="1">
      <alignment horizontal="left" vertical="center"/>
    </xf>
    <xf numFmtId="0" fontId="23" fillId="0" borderId="23" xfId="0" applyFont="1" applyBorder="1" applyAlignment="1">
      <alignment horizontal="left" vertical="center"/>
    </xf>
    <xf numFmtId="0" fontId="23" fillId="0" borderId="10" xfId="0" applyFont="1" applyBorder="1" applyAlignment="1">
      <alignment horizontal="left" vertical="center"/>
    </xf>
    <xf numFmtId="0" fontId="23" fillId="0" borderId="10"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1"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55" fillId="0" borderId="20" xfId="0" applyFont="1" applyBorder="1" applyAlignment="1">
      <alignment vertical="center"/>
    </xf>
    <xf numFmtId="0" fontId="23" fillId="0" borderId="18" xfId="0" applyFont="1" applyBorder="1" applyAlignment="1">
      <alignment horizontal="center" vertical="center"/>
    </xf>
    <xf numFmtId="0" fontId="23" fillId="0" borderId="13" xfId="0" applyFont="1" applyBorder="1" applyAlignment="1">
      <alignment horizontal="center" vertical="center"/>
    </xf>
    <xf numFmtId="0" fontId="55" fillId="0" borderId="14" xfId="0" applyFont="1" applyBorder="1" applyAlignment="1">
      <alignment horizontal="left" vertical="center" wrapText="1"/>
    </xf>
    <xf numFmtId="0" fontId="55" fillId="0" borderId="21" xfId="0" applyFont="1" applyBorder="1" applyAlignment="1">
      <alignment horizontal="left" vertical="center"/>
    </xf>
    <xf numFmtId="0" fontId="55" fillId="0" borderId="17" xfId="0" applyFont="1" applyBorder="1" applyAlignment="1">
      <alignment horizontal="left" vertical="center"/>
    </xf>
    <xf numFmtId="0" fontId="55" fillId="0" borderId="14" xfId="0" applyFont="1" applyBorder="1" applyAlignment="1">
      <alignment horizontal="left" vertical="center"/>
    </xf>
    <xf numFmtId="0" fontId="55" fillId="0" borderId="14" xfId="0" applyFont="1" applyBorder="1" applyAlignment="1">
      <alignment vertical="center" wrapText="1"/>
    </xf>
    <xf numFmtId="0" fontId="55" fillId="0" borderId="21" xfId="0" applyFont="1" applyBorder="1" applyAlignment="1">
      <alignment horizontal="left" vertical="center" wrapText="1"/>
    </xf>
    <xf numFmtId="0" fontId="55" fillId="0" borderId="21" xfId="0" applyFont="1" applyBorder="1" applyAlignment="1">
      <alignment vertical="center" wrapText="1"/>
    </xf>
    <xf numFmtId="0" fontId="55" fillId="0" borderId="21" xfId="0" applyFont="1" applyBorder="1" applyAlignment="1">
      <alignment vertical="center"/>
    </xf>
    <xf numFmtId="0" fontId="55" fillId="0" borderId="19" xfId="0" applyFont="1" applyBorder="1" applyAlignment="1">
      <alignment vertical="center"/>
    </xf>
    <xf numFmtId="0" fontId="55" fillId="0" borderId="0" xfId="0" applyFont="1" applyAlignment="1">
      <alignment vertical="center"/>
    </xf>
    <xf numFmtId="179" fontId="23" fillId="0" borderId="0" xfId="0" applyNumberFormat="1" applyFont="1" applyAlignment="1">
      <alignment vertical="center"/>
    </xf>
    <xf numFmtId="179" fontId="23" fillId="0" borderId="20" xfId="0" applyNumberFormat="1" applyFont="1" applyBorder="1" applyAlignment="1">
      <alignment vertical="center"/>
    </xf>
    <xf numFmtId="0" fontId="55" fillId="0" borderId="22" xfId="0" applyFont="1" applyBorder="1" applyAlignment="1">
      <alignment horizontal="left" vertical="center" wrapText="1"/>
    </xf>
    <xf numFmtId="0" fontId="55" fillId="0" borderId="22" xfId="0" applyFont="1" applyBorder="1" applyAlignment="1">
      <alignment vertical="center" wrapText="1"/>
    </xf>
    <xf numFmtId="179" fontId="23" fillId="0" borderId="16" xfId="0" applyNumberFormat="1" applyFont="1" applyBorder="1" applyAlignment="1">
      <alignment horizontal="center" vertical="center"/>
    </xf>
    <xf numFmtId="0" fontId="56" fillId="0" borderId="0" xfId="0" applyFont="1" applyAlignment="1">
      <alignment horizontal="center" vertical="center"/>
    </xf>
    <xf numFmtId="0" fontId="13" fillId="0" borderId="19" xfId="0" applyFont="1" applyBorder="1" applyAlignment="1">
      <alignment horizontal="center" vertical="center" shrinkToFit="1"/>
    </xf>
    <xf numFmtId="0" fontId="55" fillId="0" borderId="22" xfId="0" applyFont="1" applyBorder="1" applyAlignment="1">
      <alignment vertical="center"/>
    </xf>
    <xf numFmtId="0" fontId="55" fillId="0" borderId="23" xfId="0" applyFont="1" applyBorder="1" applyAlignment="1">
      <alignment vertical="center"/>
    </xf>
    <xf numFmtId="0" fontId="55" fillId="0" borderId="10" xfId="0" applyFont="1" applyBorder="1" applyAlignment="1">
      <alignment vertical="center"/>
    </xf>
    <xf numFmtId="0" fontId="55" fillId="0" borderId="24" xfId="0" applyFont="1" applyBorder="1" applyAlignment="1">
      <alignment vertical="center"/>
    </xf>
    <xf numFmtId="0" fontId="13" fillId="0" borderId="23" xfId="0" applyFont="1" applyBorder="1" applyAlignment="1">
      <alignment horizontal="center" vertical="center" shrinkToFit="1"/>
    </xf>
    <xf numFmtId="0" fontId="23" fillId="0" borderId="24" xfId="0" applyFont="1" applyBorder="1" applyAlignment="1">
      <alignment vertical="center"/>
    </xf>
    <xf numFmtId="0" fontId="23" fillId="0" borderId="23" xfId="0" applyFont="1" applyBorder="1" applyAlignment="1">
      <alignment vertical="center"/>
    </xf>
    <xf numFmtId="0" fontId="13" fillId="0" borderId="10" xfId="0" applyFont="1" applyBorder="1" applyAlignment="1">
      <alignment vertical="center" shrinkToFit="1"/>
    </xf>
    <xf numFmtId="0" fontId="23" fillId="0" borderId="211" xfId="50" applyFont="1" applyBorder="1">
      <alignment vertical="center"/>
    </xf>
    <xf numFmtId="0" fontId="57" fillId="0" borderId="0" xfId="50" applyFont="1" applyBorder="1" applyAlignment="1">
      <alignment horizontal="center" vertical="center"/>
    </xf>
    <xf numFmtId="0" fontId="23" fillId="0" borderId="212" xfId="50" applyFont="1" applyBorder="1" applyAlignment="1">
      <alignment horizontal="center" vertical="center"/>
    </xf>
    <xf numFmtId="0" fontId="56" fillId="0" borderId="0" xfId="50" applyFont="1">
      <alignment vertical="center"/>
    </xf>
    <xf numFmtId="0" fontId="23" fillId="0" borderId="213" xfId="50" applyFont="1" applyBorder="1" applyAlignment="1">
      <alignment horizontal="center" vertical="center"/>
    </xf>
    <xf numFmtId="0" fontId="23" fillId="0" borderId="214" xfId="50" applyFont="1" applyBorder="1" applyAlignment="1">
      <alignment horizontal="center" vertical="center"/>
    </xf>
    <xf numFmtId="0" fontId="23" fillId="0" borderId="215" xfId="50" applyFont="1" applyBorder="1" applyAlignment="1">
      <alignment horizontal="center" vertical="center"/>
    </xf>
    <xf numFmtId="0" fontId="23" fillId="0" borderId="77" xfId="50" applyFont="1" applyBorder="1" applyAlignment="1">
      <alignment horizontal="right" vertical="center"/>
    </xf>
    <xf numFmtId="0" fontId="23" fillId="0" borderId="99" xfId="50" applyFont="1" applyBorder="1" applyAlignment="1">
      <alignment horizontal="right" vertical="center"/>
    </xf>
    <xf numFmtId="0" fontId="23" fillId="0" borderId="216" xfId="50" applyFont="1" applyBorder="1" applyAlignment="1">
      <alignment horizontal="right" vertical="center"/>
    </xf>
    <xf numFmtId="0" fontId="31" fillId="0" borderId="0" xfId="46" applyFont="1" applyAlignment="1"/>
    <xf numFmtId="0" fontId="58" fillId="0" borderId="0" xfId="50" applyFont="1">
      <alignment vertical="center"/>
    </xf>
    <xf numFmtId="0" fontId="56" fillId="0" borderId="213" xfId="50" applyFont="1" applyBorder="1" applyAlignment="1">
      <alignment horizontal="center" vertical="center" wrapText="1"/>
    </xf>
    <xf numFmtId="0" fontId="23" fillId="0" borderId="214" xfId="50" applyFont="1" applyBorder="1" applyAlignment="1">
      <alignment horizontal="right" vertical="center"/>
    </xf>
    <xf numFmtId="0" fontId="23" fillId="0" borderId="217" xfId="50" applyFont="1" applyBorder="1" applyAlignment="1">
      <alignment horizontal="center" vertical="center"/>
    </xf>
    <xf numFmtId="0" fontId="23" fillId="0" borderId="218" xfId="50" applyFont="1" applyBorder="1" applyAlignment="1">
      <alignment horizontal="center" vertical="center"/>
    </xf>
    <xf numFmtId="0" fontId="23" fillId="0" borderId="219" xfId="50" applyFont="1" applyBorder="1" applyAlignment="1">
      <alignment horizontal="center" vertical="center"/>
    </xf>
    <xf numFmtId="0" fontId="23" fillId="0" borderId="220" xfId="50" applyFont="1" applyBorder="1" applyAlignment="1">
      <alignment horizontal="center" vertical="center"/>
    </xf>
    <xf numFmtId="0" fontId="56" fillId="0" borderId="0" xfId="50" applyFont="1" applyAlignment="1">
      <alignment horizontal="left" vertical="center"/>
    </xf>
    <xf numFmtId="0" fontId="23" fillId="0" borderId="221" xfId="50" applyFont="1" applyBorder="1" applyAlignment="1">
      <alignment horizontal="center" vertical="center"/>
    </xf>
    <xf numFmtId="0" fontId="23" fillId="0" borderId="222" xfId="50" applyFont="1" applyBorder="1" applyAlignment="1">
      <alignment horizontal="right" vertical="center"/>
    </xf>
    <xf numFmtId="0" fontId="23" fillId="0" borderId="0" xfId="50" applyFont="1" applyBorder="1" applyAlignment="1">
      <alignment vertical="center"/>
    </xf>
    <xf numFmtId="0" fontId="23" fillId="34" borderId="223" xfId="50" applyFont="1" applyFill="1" applyBorder="1" applyAlignment="1">
      <alignment horizontal="center" vertical="center"/>
    </xf>
    <xf numFmtId="0" fontId="23" fillId="0" borderId="67" xfId="50" applyFont="1" applyBorder="1" applyAlignment="1">
      <alignment horizontal="center" vertical="center"/>
    </xf>
    <xf numFmtId="0" fontId="23" fillId="0" borderId="224" xfId="50" applyFont="1" applyBorder="1" applyAlignment="1">
      <alignment vertical="center" wrapText="1"/>
    </xf>
    <xf numFmtId="0" fontId="23" fillId="0" borderId="225" xfId="50" applyFont="1" applyBorder="1" applyAlignment="1">
      <alignment horizontal="center" vertical="center"/>
    </xf>
    <xf numFmtId="0" fontId="23" fillId="0" borderId="226" xfId="50" applyFont="1" applyBorder="1" applyAlignment="1">
      <alignment horizontal="right" vertical="center"/>
    </xf>
    <xf numFmtId="0" fontId="23" fillId="0" borderId="73" xfId="50" applyFont="1" applyBorder="1">
      <alignment vertical="center"/>
    </xf>
    <xf numFmtId="0" fontId="23" fillId="0" borderId="227" xfId="50" applyFont="1" applyBorder="1" applyAlignment="1">
      <alignment horizontal="center" vertical="center"/>
    </xf>
    <xf numFmtId="0" fontId="23" fillId="0" borderId="228" xfId="50" applyFont="1" applyBorder="1" applyAlignment="1">
      <alignment horizontal="center" vertical="center"/>
    </xf>
    <xf numFmtId="0" fontId="23" fillId="0" borderId="229" xfId="50" applyFont="1" applyBorder="1" applyAlignment="1">
      <alignment horizontal="center" vertical="center"/>
    </xf>
    <xf numFmtId="0" fontId="23" fillId="0" borderId="230" xfId="50" applyFont="1" applyBorder="1" applyAlignment="1">
      <alignment horizontal="center" vertical="center"/>
    </xf>
    <xf numFmtId="0" fontId="23" fillId="0" borderId="231" xfId="50" applyFont="1" applyBorder="1" applyAlignment="1">
      <alignment horizontal="right" vertical="center"/>
    </xf>
    <xf numFmtId="0" fontId="23" fillId="0" borderId="0" xfId="50" applyFont="1" applyBorder="1" applyAlignment="1">
      <alignment vertical="center" wrapText="1"/>
    </xf>
    <xf numFmtId="0" fontId="23" fillId="0" borderId="232" xfId="50" applyFont="1" applyBorder="1" applyAlignment="1">
      <alignment horizontal="center" vertical="center"/>
    </xf>
    <xf numFmtId="0" fontId="23" fillId="0" borderId="233" xfId="50" applyFont="1" applyBorder="1" applyAlignment="1">
      <alignment horizontal="center" vertical="center"/>
    </xf>
    <xf numFmtId="0" fontId="23" fillId="0" borderId="213" xfId="50" applyFont="1" applyBorder="1" applyAlignment="1">
      <alignment horizontal="center" vertical="center" wrapText="1"/>
    </xf>
    <xf numFmtId="0" fontId="23" fillId="0" borderId="234" xfId="50" applyFont="1" applyBorder="1" applyAlignment="1">
      <alignment horizontal="center" vertical="center"/>
    </xf>
    <xf numFmtId="0" fontId="23" fillId="0" borderId="235" xfId="50" applyFont="1" applyBorder="1" applyAlignment="1">
      <alignment horizontal="center" vertical="center"/>
    </xf>
    <xf numFmtId="0" fontId="23" fillId="0" borderId="236" xfId="50" applyFont="1" applyBorder="1" applyAlignment="1">
      <alignment horizontal="center" vertical="center"/>
    </xf>
    <xf numFmtId="0" fontId="23" fillId="0" borderId="237" xfId="50" applyFont="1" applyBorder="1" applyAlignment="1">
      <alignment horizontal="center" vertical="center"/>
    </xf>
    <xf numFmtId="0" fontId="23" fillId="0" borderId="238" xfId="50" applyFont="1" applyBorder="1" applyAlignment="1">
      <alignment horizontal="center" vertical="center"/>
    </xf>
    <xf numFmtId="0" fontId="23" fillId="0" borderId="239" xfId="51" applyFont="1" applyBorder="1" applyAlignment="1">
      <alignment horizontal="center" vertical="center"/>
    </xf>
    <xf numFmtId="0" fontId="23" fillId="0" borderId="240" xfId="51" applyFont="1" applyBorder="1" applyAlignment="1">
      <alignment horizontal="center" vertical="center"/>
    </xf>
    <xf numFmtId="0" fontId="23" fillId="0" borderId="241" xfId="51" applyFont="1" applyBorder="1" applyAlignment="1">
      <alignment horizontal="center" vertical="center"/>
    </xf>
    <xf numFmtId="0" fontId="23" fillId="0" borderId="242" xfId="51" applyFont="1" applyBorder="1" applyAlignment="1">
      <alignment horizontal="center" vertical="center"/>
    </xf>
    <xf numFmtId="0" fontId="23" fillId="0" borderId="243" xfId="51" applyFont="1" applyBorder="1" applyAlignment="1">
      <alignment horizontal="center" vertical="center"/>
    </xf>
    <xf numFmtId="0" fontId="23" fillId="0" borderId="244" xfId="51" applyFont="1" applyBorder="1" applyAlignment="1">
      <alignment horizontal="center" vertical="center"/>
    </xf>
    <xf numFmtId="0" fontId="23" fillId="0" borderId="245" xfId="51" applyFont="1" applyBorder="1" applyAlignment="1">
      <alignment horizontal="center" vertical="center"/>
    </xf>
    <xf numFmtId="0" fontId="23" fillId="0" borderId="77" xfId="51" applyFont="1" applyBorder="1" applyAlignment="1">
      <alignment horizontal="center" vertical="center"/>
    </xf>
    <xf numFmtId="0" fontId="23" fillId="0" borderId="216" xfId="51" applyFont="1" applyBorder="1" applyAlignment="1">
      <alignment horizontal="center" vertical="center"/>
    </xf>
    <xf numFmtId="0" fontId="23" fillId="0" borderId="246" xfId="51" applyFont="1" applyBorder="1" applyAlignment="1">
      <alignment horizontal="center" vertical="center"/>
    </xf>
    <xf numFmtId="0" fontId="23" fillId="0" borderId="96" xfId="50" applyFont="1" applyBorder="1" applyAlignment="1">
      <alignment horizontal="center" vertical="center"/>
    </xf>
    <xf numFmtId="0" fontId="23" fillId="0" borderId="247" xfId="51" applyFont="1" applyBorder="1" applyAlignment="1">
      <alignment horizontal="center" vertical="center"/>
    </xf>
    <xf numFmtId="0" fontId="23" fillId="0" borderId="248" xfId="51" applyFont="1" applyBorder="1" applyAlignment="1">
      <alignment horizontal="center" vertical="center"/>
    </xf>
    <xf numFmtId="0" fontId="23" fillId="0" borderId="249" xfId="51" applyFont="1" applyBorder="1" applyAlignment="1">
      <alignment horizontal="center" vertical="center"/>
    </xf>
    <xf numFmtId="0" fontId="23" fillId="0" borderId="250" xfId="50" applyFont="1" applyBorder="1" applyAlignment="1">
      <alignment horizontal="center" vertical="center"/>
    </xf>
    <xf numFmtId="0" fontId="23" fillId="0" borderId="251" xfId="51" applyFont="1" applyBorder="1" applyAlignment="1">
      <alignment horizontal="center" vertical="center"/>
    </xf>
    <xf numFmtId="0" fontId="23" fillId="0" borderId="252" xfId="50" applyFont="1" applyBorder="1" applyAlignment="1">
      <alignment horizontal="center" vertical="center"/>
    </xf>
    <xf numFmtId="0" fontId="23" fillId="0" borderId="253" xfId="50" applyFont="1" applyBorder="1" applyAlignment="1">
      <alignment horizontal="center" vertical="center"/>
    </xf>
    <xf numFmtId="0" fontId="23" fillId="0" borderId="254" xfId="50" applyFont="1" applyBorder="1" applyAlignment="1">
      <alignment horizontal="center" vertical="center"/>
    </xf>
    <xf numFmtId="0" fontId="13" fillId="0" borderId="0" xfId="52" applyFont="1" applyAlignment="1">
      <alignment vertical="center"/>
    </xf>
    <xf numFmtId="0" fontId="13" fillId="0" borderId="0" xfId="47" applyFont="1" applyBorder="1">
      <alignment vertical="center"/>
    </xf>
    <xf numFmtId="0" fontId="23" fillId="0" borderId="73" xfId="52" applyFont="1" applyBorder="1" applyAlignment="1">
      <alignment vertical="center"/>
    </xf>
    <xf numFmtId="0" fontId="23" fillId="0" borderId="211" xfId="52" applyFont="1" applyBorder="1" applyAlignment="1">
      <alignment vertical="center"/>
    </xf>
    <xf numFmtId="0" fontId="56" fillId="0" borderId="0" xfId="52" applyFont="1" applyAlignment="1">
      <alignment vertical="center"/>
    </xf>
    <xf numFmtId="0" fontId="23" fillId="0" borderId="83" xfId="52" applyFont="1" applyBorder="1" applyAlignment="1">
      <alignment vertical="center"/>
    </xf>
    <xf numFmtId="0" fontId="23" fillId="0" borderId="255" xfId="52" applyFont="1" applyBorder="1" applyAlignment="1">
      <alignment horizontal="center" vertical="center"/>
    </xf>
    <xf numFmtId="0" fontId="23" fillId="0" borderId="245" xfId="52" applyFont="1" applyBorder="1" applyAlignment="1">
      <alignment horizontal="right" vertical="center"/>
    </xf>
    <xf numFmtId="0" fontId="31" fillId="0" borderId="0" xfId="52" applyFont="1" applyBorder="1" applyAlignment="1">
      <alignment vertical="center"/>
    </xf>
    <xf numFmtId="0" fontId="31" fillId="0" borderId="0" xfId="46" applyFont="1" applyAlignment="1">
      <alignment vertical="center"/>
    </xf>
    <xf numFmtId="0" fontId="56" fillId="0" borderId="0" xfId="52" applyFont="1" applyAlignment="1">
      <alignment vertical="center"/>
    </xf>
    <xf numFmtId="0" fontId="56" fillId="0" borderId="213" xfId="52" applyFont="1" applyBorder="1" applyAlignment="1">
      <alignment horizontal="center" vertical="center"/>
    </xf>
    <xf numFmtId="0" fontId="56" fillId="0" borderId="238" xfId="52" applyFont="1" applyBorder="1" applyAlignment="1">
      <alignment horizontal="right" vertical="center"/>
    </xf>
    <xf numFmtId="0" fontId="23" fillId="0" borderId="256" xfId="52" applyFont="1" applyBorder="1" applyAlignment="1">
      <alignment horizontal="center" vertical="center"/>
    </xf>
    <xf numFmtId="0" fontId="25" fillId="0" borderId="0" xfId="52" applyFont="1" applyBorder="1" applyAlignment="1">
      <alignment vertical="center"/>
    </xf>
    <xf numFmtId="0" fontId="23" fillId="0" borderId="257" xfId="52" applyFont="1" applyBorder="1" applyAlignment="1">
      <alignment horizontal="center" vertical="center"/>
    </xf>
    <xf numFmtId="0" fontId="13" fillId="0" borderId="83" xfId="52" applyFont="1" applyBorder="1" applyAlignment="1">
      <alignment vertical="center"/>
    </xf>
    <xf numFmtId="0" fontId="56" fillId="34" borderId="223" xfId="52" applyFont="1" applyFill="1" applyBorder="1" applyAlignment="1">
      <alignment horizontal="center" vertical="center"/>
    </xf>
    <xf numFmtId="0" fontId="23" fillId="0" borderId="222" xfId="52" applyFont="1" applyBorder="1" applyAlignment="1">
      <alignment horizontal="center" vertical="center"/>
    </xf>
    <xf numFmtId="0" fontId="23" fillId="0" borderId="224" xfId="52" applyFont="1" applyBorder="1" applyAlignment="1">
      <alignment vertical="center"/>
    </xf>
    <xf numFmtId="0" fontId="23" fillId="0" borderId="226" xfId="52" applyFont="1" applyBorder="1" applyAlignment="1">
      <alignment horizontal="center" vertical="center"/>
    </xf>
    <xf numFmtId="0" fontId="23" fillId="0" borderId="231" xfId="52" applyFont="1" applyBorder="1" applyAlignment="1">
      <alignment horizontal="center" vertical="center"/>
    </xf>
    <xf numFmtId="0" fontId="13" fillId="0" borderId="258" xfId="52" applyFont="1" applyBorder="1" applyAlignment="1">
      <alignment vertical="center"/>
    </xf>
    <xf numFmtId="0" fontId="13" fillId="0" borderId="73" xfId="52" applyFont="1" applyBorder="1" applyAlignment="1">
      <alignment vertical="center"/>
    </xf>
    <xf numFmtId="0" fontId="23" fillId="0" borderId="259" xfId="52" applyFont="1" applyBorder="1" applyAlignment="1">
      <alignment horizontal="center" vertical="center"/>
    </xf>
    <xf numFmtId="0" fontId="13" fillId="0" borderId="260" xfId="52" applyFont="1" applyBorder="1" applyAlignment="1">
      <alignment vertical="center"/>
    </xf>
    <xf numFmtId="0" fontId="23" fillId="0" borderId="261" xfId="52" applyFont="1" applyBorder="1" applyAlignment="1">
      <alignment horizontal="center" vertical="center"/>
    </xf>
    <xf numFmtId="0" fontId="23" fillId="0" borderId="262" xfId="52" applyFont="1" applyBorder="1" applyAlignment="1">
      <alignment horizontal="center" vertical="center"/>
    </xf>
    <xf numFmtId="0" fontId="23" fillId="0" borderId="263" xfId="52" applyFont="1" applyBorder="1" applyAlignment="1">
      <alignment horizontal="center" vertical="center"/>
    </xf>
    <xf numFmtId="0" fontId="23" fillId="0" borderId="264" xfId="52" applyFont="1" applyBorder="1" applyAlignment="1">
      <alignment horizontal="center" vertical="center"/>
    </xf>
    <xf numFmtId="0" fontId="13" fillId="0" borderId="265" xfId="52" applyFont="1" applyBorder="1" applyAlignment="1">
      <alignment horizontal="center" vertical="center"/>
    </xf>
    <xf numFmtId="0" fontId="23" fillId="0" borderId="260" xfId="52" applyFont="1" applyBorder="1" applyAlignment="1">
      <alignment vertical="center"/>
    </xf>
    <xf numFmtId="0" fontId="56" fillId="0" borderId="0" xfId="53" applyFont="1" applyBorder="1" applyAlignment="1">
      <alignment horizontal="right" vertical="center"/>
    </xf>
    <xf numFmtId="0" fontId="56" fillId="0" borderId="0" xfId="53" applyFont="1" applyBorder="1" applyAlignment="1">
      <alignment horizontal="center" vertical="center"/>
    </xf>
    <xf numFmtId="0" fontId="23" fillId="0" borderId="223" xfId="53" applyFont="1" applyBorder="1" applyAlignment="1">
      <alignment horizontal="center" vertical="center"/>
    </xf>
    <xf numFmtId="0" fontId="23" fillId="0" borderId="266" xfId="53" applyFont="1" applyBorder="1" applyAlignment="1">
      <alignment horizontal="center" vertical="center"/>
    </xf>
    <xf numFmtId="0" fontId="23" fillId="0" borderId="267" xfId="53" applyFont="1" applyBorder="1" applyAlignment="1">
      <alignment horizontal="center" vertical="center"/>
    </xf>
    <xf numFmtId="0" fontId="23" fillId="0" borderId="268" xfId="53" applyFont="1" applyBorder="1" applyAlignment="1">
      <alignment horizontal="center" vertical="center"/>
    </xf>
    <xf numFmtId="0" fontId="13" fillId="0" borderId="220" xfId="53" applyFont="1" applyBorder="1" applyAlignment="1">
      <alignment horizontal="center" vertical="center"/>
    </xf>
    <xf numFmtId="0" fontId="26" fillId="0" borderId="0" xfId="0" applyFont="1"/>
    <xf numFmtId="0" fontId="26" fillId="0" borderId="0" xfId="0" applyFont="1" applyAlignment="1">
      <alignment horizontal="left"/>
    </xf>
    <xf numFmtId="0" fontId="26" fillId="0" borderId="0" xfId="0" applyFont="1" applyAlignment="1">
      <alignment vertical="center"/>
    </xf>
    <xf numFmtId="0" fontId="26" fillId="0" borderId="0" xfId="38" applyFont="1" applyAlignment="1">
      <alignment horizontal="center" vertical="center"/>
    </xf>
    <xf numFmtId="0" fontId="26" fillId="0" borderId="11"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6" fillId="0" borderId="13" xfId="0" applyFont="1" applyBorder="1" applyAlignment="1">
      <alignment horizontal="center" vertical="center" textRotation="255" wrapText="1"/>
    </xf>
    <xf numFmtId="0" fontId="26" fillId="0" borderId="11" xfId="0" applyFont="1" applyBorder="1" applyAlignment="1">
      <alignment horizontal="center" vertical="center" textRotation="255" shrinkToFit="1"/>
    </xf>
    <xf numFmtId="0" fontId="26" fillId="0" borderId="12" xfId="0" applyFont="1" applyBorder="1" applyAlignment="1">
      <alignment horizontal="center" vertical="center" textRotation="255" shrinkToFit="1"/>
    </xf>
    <xf numFmtId="0" fontId="26" fillId="0" borderId="13" xfId="0" applyFont="1" applyBorder="1" applyAlignment="1">
      <alignment horizontal="center" vertical="center" textRotation="255" shrinkToFit="1"/>
    </xf>
    <xf numFmtId="0" fontId="26" fillId="0" borderId="18" xfId="0" applyFont="1" applyBorder="1" applyAlignment="1">
      <alignment horizontal="left" vertical="center"/>
    </xf>
    <xf numFmtId="0" fontId="26" fillId="0" borderId="18" xfId="0" applyFont="1" applyBorder="1" applyAlignment="1">
      <alignment horizontal="left" wrapText="1"/>
    </xf>
    <xf numFmtId="0" fontId="26" fillId="0" borderId="18" xfId="0" applyFont="1" applyBorder="1" applyAlignment="1">
      <alignment horizontal="left" shrinkToFit="1"/>
    </xf>
    <xf numFmtId="0" fontId="26" fillId="0" borderId="14" xfId="0" applyFont="1" applyBorder="1" applyAlignment="1">
      <alignment horizontal="left"/>
    </xf>
    <xf numFmtId="0" fontId="26" fillId="0" borderId="14" xfId="0" applyFont="1" applyBorder="1" applyAlignment="1">
      <alignment horizontal="center" vertical="center" wrapText="1"/>
    </xf>
    <xf numFmtId="0" fontId="55" fillId="0" borderId="0" xfId="0" applyFont="1" applyAlignment="1">
      <alignment horizontal="justify"/>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26" fillId="0" borderId="14" xfId="0" applyFont="1" applyBorder="1" applyAlignment="1">
      <alignment horizontal="left" shrinkToFit="1"/>
    </xf>
    <xf numFmtId="0" fontId="26" fillId="0" borderId="18" xfId="0" applyFont="1" applyBorder="1" applyAlignment="1">
      <alignment horizontal="left" vertical="center" wrapText="1"/>
    </xf>
    <xf numFmtId="0" fontId="26" fillId="0" borderId="11" xfId="0" applyFont="1" applyBorder="1" applyAlignment="1">
      <alignment horizontal="left" vertical="center" wrapText="1"/>
    </xf>
    <xf numFmtId="0" fontId="44" fillId="0" borderId="18" xfId="0" applyFont="1" applyBorder="1" applyAlignment="1">
      <alignment horizontal="left" vertical="center"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0" borderId="21" xfId="0" applyFont="1" applyBorder="1" applyAlignment="1">
      <alignment horizontal="left"/>
    </xf>
    <xf numFmtId="0" fontId="26" fillId="0" borderId="14" xfId="0" applyFont="1" applyBorder="1" applyAlignment="1">
      <alignment horizontal="center" wrapText="1"/>
    </xf>
    <xf numFmtId="0" fontId="26" fillId="0" borderId="15" xfId="0" applyFont="1" applyBorder="1" applyAlignment="1">
      <alignment horizontal="center" wrapText="1"/>
    </xf>
    <xf numFmtId="0" fontId="26" fillId="0" borderId="16" xfId="0" applyFont="1" applyBorder="1" applyAlignment="1">
      <alignment horizontal="center" wrapText="1"/>
    </xf>
    <xf numFmtId="0" fontId="26" fillId="0" borderId="17" xfId="0" applyFont="1" applyBorder="1" applyAlignment="1">
      <alignment horizontal="center" wrapText="1"/>
    </xf>
    <xf numFmtId="0" fontId="26" fillId="0" borderId="21"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21" xfId="0" applyFont="1" applyBorder="1" applyAlignment="1">
      <alignment horizontal="left" shrinkToFit="1"/>
    </xf>
    <xf numFmtId="0" fontId="26" fillId="0" borderId="19" xfId="0" applyFont="1" applyBorder="1" applyAlignment="1">
      <alignment horizontal="left" vertical="top" wrapText="1"/>
    </xf>
    <xf numFmtId="0" fontId="26" fillId="0" borderId="0" xfId="0" applyFont="1" applyAlignment="1">
      <alignment horizontal="left" vertical="top"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269" xfId="0" applyFont="1" applyBorder="1" applyAlignment="1">
      <alignment horizontal="center" vertical="center" textRotation="255" wrapText="1"/>
    </xf>
    <xf numFmtId="0" fontId="26" fillId="0" borderId="21" xfId="0" applyFont="1" applyBorder="1" applyAlignment="1">
      <alignment horizontal="center" wrapText="1"/>
    </xf>
    <xf numFmtId="0" fontId="26" fillId="0" borderId="19" xfId="0" applyFont="1" applyBorder="1" applyAlignment="1">
      <alignment horizontal="center" wrapText="1"/>
    </xf>
    <xf numFmtId="0" fontId="26" fillId="0" borderId="0" xfId="0" applyFont="1" applyAlignment="1">
      <alignment horizontal="center" wrapText="1"/>
    </xf>
    <xf numFmtId="0" fontId="26" fillId="0" borderId="20" xfId="0" applyFont="1" applyBorder="1" applyAlignment="1">
      <alignment horizontal="center" wrapText="1"/>
    </xf>
    <xf numFmtId="0" fontId="26" fillId="0" borderId="21" xfId="0" applyFont="1" applyBorder="1" applyAlignment="1">
      <alignment horizontal="left" vertical="top"/>
    </xf>
    <xf numFmtId="0" fontId="26" fillId="0" borderId="19" xfId="0" applyFont="1" applyBorder="1" applyAlignment="1">
      <alignment horizontal="left" vertical="top"/>
    </xf>
    <xf numFmtId="0" fontId="26" fillId="0" borderId="270"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6"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4" xfId="0" applyFont="1" applyBorder="1" applyAlignment="1">
      <alignment horizontal="left" vertical="center" wrapText="1"/>
    </xf>
    <xf numFmtId="0" fontId="26" fillId="0" borderId="22" xfId="0" applyFont="1" applyBorder="1" applyAlignment="1">
      <alignment horizontal="left" vertical="center" wrapText="1"/>
    </xf>
    <xf numFmtId="0" fontId="26" fillId="0" borderId="22" xfId="0" applyFont="1" applyBorder="1" applyAlignment="1">
      <alignment horizontal="left" shrinkToFit="1"/>
    </xf>
    <xf numFmtId="0" fontId="0" fillId="0" borderId="14" xfId="0" applyBorder="1" applyAlignment="1">
      <alignment horizontal="left" wrapText="1"/>
    </xf>
    <xf numFmtId="0" fontId="26" fillId="0" borderId="14" xfId="0" applyFont="1" applyBorder="1" applyAlignment="1">
      <alignment horizontal="left" vertical="center"/>
    </xf>
    <xf numFmtId="0" fontId="26" fillId="0" borderId="15" xfId="0" applyFont="1" applyBorder="1" applyAlignment="1">
      <alignment vertical="center"/>
    </xf>
    <xf numFmtId="0" fontId="26" fillId="0" borderId="26" xfId="0" applyFont="1" applyBorder="1" applyAlignment="1">
      <alignment vertical="center"/>
    </xf>
    <xf numFmtId="0" fontId="26" fillId="0" borderId="15" xfId="0" applyFont="1" applyBorder="1" applyAlignment="1">
      <alignment horizontal="justify" vertical="center" wrapText="1"/>
    </xf>
    <xf numFmtId="0" fontId="26" fillId="0" borderId="16" xfId="0" applyFont="1" applyBorder="1" applyAlignment="1">
      <alignment horizontal="justify" vertical="center" wrapText="1"/>
    </xf>
    <xf numFmtId="0" fontId="26" fillId="0" borderId="28" xfId="0" applyFont="1" applyBorder="1" applyAlignment="1">
      <alignment horizontal="justify" vertical="center" wrapText="1"/>
    </xf>
    <xf numFmtId="0" fontId="26" fillId="0" borderId="0" xfId="0" applyFont="1" applyAlignment="1">
      <alignment horizontal="left" wrapText="1"/>
    </xf>
    <xf numFmtId="0" fontId="26" fillId="0" borderId="26" xfId="0" applyFont="1" applyBorder="1" applyAlignment="1">
      <alignment horizontal="justify" vertical="center" wrapText="1"/>
    </xf>
    <xf numFmtId="0" fontId="26" fillId="0" borderId="18" xfId="0" applyFont="1" applyBorder="1" applyAlignment="1">
      <alignment horizontal="center" wrapText="1"/>
    </xf>
    <xf numFmtId="0" fontId="26" fillId="0" borderId="35" xfId="0" applyFont="1" applyBorder="1" applyAlignment="1">
      <alignment horizontal="left" vertical="top"/>
    </xf>
    <xf numFmtId="0" fontId="0" fillId="0" borderId="35" xfId="0" applyBorder="1" applyAlignment="1">
      <alignment horizontal="left" vertical="top"/>
    </xf>
    <xf numFmtId="0" fontId="0" fillId="0" borderId="271" xfId="0" applyBorder="1" applyAlignment="1">
      <alignment horizontal="left" vertical="top"/>
    </xf>
    <xf numFmtId="0" fontId="26" fillId="0" borderId="272" xfId="0" applyFont="1" applyBorder="1" applyAlignment="1">
      <alignment horizontal="left" vertical="top"/>
    </xf>
    <xf numFmtId="0" fontId="26" fillId="0" borderId="273" xfId="0" applyFont="1" applyBorder="1" applyAlignment="1">
      <alignment horizontal="center" vertical="center" textRotation="255"/>
    </xf>
    <xf numFmtId="0" fontId="26" fillId="0" borderId="14" xfId="0" applyFont="1" applyBorder="1" applyAlignment="1">
      <alignment horizontal="center" vertical="center" textRotation="255"/>
    </xf>
    <xf numFmtId="0" fontId="26" fillId="0" borderId="21" xfId="0" applyFont="1" applyBorder="1" applyAlignment="1">
      <alignment horizontal="left" wrapText="1"/>
    </xf>
    <xf numFmtId="0" fontId="26" fillId="0" borderId="19" xfId="0" applyFont="1" applyBorder="1" applyAlignment="1">
      <alignment vertical="center"/>
    </xf>
    <xf numFmtId="0" fontId="26" fillId="0" borderId="31" xfId="0" applyFont="1" applyBorder="1" applyAlignment="1">
      <alignment vertical="center"/>
    </xf>
    <xf numFmtId="0" fontId="26" fillId="0" borderId="19" xfId="0" applyFont="1" applyBorder="1" applyAlignment="1">
      <alignment horizontal="justify" vertical="center" wrapText="1"/>
    </xf>
    <xf numFmtId="0" fontId="26" fillId="0" borderId="0" xfId="0" applyFont="1" applyAlignment="1">
      <alignment horizontal="justify" vertical="center" wrapText="1"/>
    </xf>
    <xf numFmtId="0" fontId="26" fillId="0" borderId="33" xfId="0" applyFont="1" applyBorder="1" applyAlignment="1">
      <alignment horizontal="justify" vertical="center" wrapText="1"/>
    </xf>
    <xf numFmtId="0" fontId="26" fillId="0" borderId="31" xfId="0" applyFont="1" applyBorder="1" applyAlignment="1">
      <alignment horizontal="justify" vertical="center" wrapText="1"/>
    </xf>
    <xf numFmtId="0" fontId="26" fillId="0" borderId="274" xfId="0" applyFont="1" applyBorder="1" applyAlignment="1">
      <alignment horizontal="center" wrapText="1"/>
    </xf>
    <xf numFmtId="0" fontId="26" fillId="0" borderId="275" xfId="0" applyFont="1" applyBorder="1" applyAlignment="1">
      <alignment horizontal="center" wrapText="1"/>
    </xf>
    <xf numFmtId="0" fontId="26" fillId="0" borderId="38" xfId="0" applyFont="1" applyBorder="1" applyAlignment="1">
      <alignment horizontal="justify" wrapText="1"/>
    </xf>
    <xf numFmtId="0" fontId="26" fillId="0" borderId="274" xfId="0" applyFont="1" applyBorder="1" applyAlignment="1">
      <alignment horizontal="justify" wrapText="1"/>
    </xf>
    <xf numFmtId="0" fontId="26" fillId="0" borderId="276" xfId="0" applyFont="1" applyBorder="1" applyAlignment="1">
      <alignment horizontal="justify" wrapText="1"/>
    </xf>
    <xf numFmtId="0" fontId="26" fillId="0" borderId="277" xfId="0" applyFont="1" applyBorder="1" applyAlignment="1">
      <alignment horizontal="justify" wrapText="1"/>
    </xf>
    <xf numFmtId="0" fontId="26" fillId="0" borderId="21" xfId="0" applyFont="1" applyBorder="1" applyAlignment="1">
      <alignment horizontal="justify" wrapText="1"/>
    </xf>
    <xf numFmtId="0" fontId="26" fillId="0" borderId="23" xfId="0" applyFont="1" applyBorder="1" applyAlignment="1">
      <alignment horizontal="center" wrapText="1"/>
    </xf>
    <xf numFmtId="0" fontId="26" fillId="0" borderId="10" xfId="0" applyFont="1" applyBorder="1" applyAlignment="1">
      <alignment horizontal="center" wrapText="1"/>
    </xf>
    <xf numFmtId="0" fontId="26" fillId="0" borderId="22" xfId="0" applyFont="1" applyBorder="1" applyAlignment="1">
      <alignment horizontal="justify" wrapText="1"/>
    </xf>
    <xf numFmtId="0" fontId="26" fillId="0" borderId="23" xfId="0" applyFont="1" applyBorder="1" applyAlignment="1">
      <alignment horizontal="justify" wrapText="1"/>
    </xf>
    <xf numFmtId="0" fontId="26" fillId="0" borderId="278" xfId="0" applyFont="1" applyBorder="1" applyAlignment="1">
      <alignment horizontal="justify" wrapText="1"/>
    </xf>
    <xf numFmtId="0" fontId="26" fillId="0" borderId="15" xfId="0" applyFont="1" applyBorder="1" applyAlignment="1">
      <alignment horizontal="left"/>
    </xf>
    <xf numFmtId="0" fontId="26" fillId="0" borderId="17" xfId="0" applyFont="1" applyBorder="1" applyAlignment="1">
      <alignment horizontal="left"/>
    </xf>
    <xf numFmtId="0" fontId="26" fillId="0" borderId="14" xfId="0" applyFont="1" applyBorder="1" applyAlignment="1">
      <alignment horizontal="justify" wrapText="1"/>
    </xf>
    <xf numFmtId="0" fontId="26" fillId="0" borderId="15" xfId="0" applyFont="1" applyBorder="1" applyAlignment="1">
      <alignment horizontal="justify" wrapText="1"/>
    </xf>
    <xf numFmtId="0" fontId="26" fillId="0" borderId="269" xfId="0" applyFont="1" applyBorder="1" applyAlignment="1">
      <alignment horizontal="justify" wrapText="1"/>
    </xf>
    <xf numFmtId="0" fontId="26" fillId="0" borderId="29" xfId="0" applyFont="1" applyBorder="1" applyAlignment="1">
      <alignment horizontal="left"/>
    </xf>
    <xf numFmtId="0" fontId="26" fillId="0" borderId="19" xfId="0" applyFont="1" applyBorder="1" applyAlignment="1">
      <alignment horizontal="left"/>
    </xf>
    <xf numFmtId="0" fontId="26" fillId="0" borderId="20" xfId="0" applyFont="1" applyBorder="1" applyAlignment="1">
      <alignment horizontal="left"/>
    </xf>
    <xf numFmtId="0" fontId="26" fillId="0" borderId="19" xfId="0" applyFont="1" applyBorder="1" applyAlignment="1">
      <alignment horizontal="justify" wrapText="1"/>
    </xf>
    <xf numFmtId="0" fontId="26" fillId="0" borderId="270" xfId="0" applyFont="1" applyBorder="1" applyAlignment="1">
      <alignment horizontal="justify" wrapText="1"/>
    </xf>
    <xf numFmtId="0" fontId="26" fillId="0" borderId="36" xfId="0" applyFont="1" applyBorder="1" applyAlignment="1">
      <alignment horizontal="justify" wrapText="1"/>
    </xf>
    <xf numFmtId="0" fontId="26" fillId="0" borderId="14" xfId="0" applyFont="1" applyBorder="1" applyAlignment="1">
      <alignment horizontal="justify" vertical="center"/>
    </xf>
    <xf numFmtId="0" fontId="26" fillId="0" borderId="14" xfId="0" applyFont="1" applyBorder="1" applyAlignment="1">
      <alignment horizontal="justify"/>
    </xf>
    <xf numFmtId="0" fontId="26" fillId="0" borderId="15" xfId="0" applyFont="1" applyBorder="1" applyAlignment="1">
      <alignment horizontal="justify" vertical="center"/>
    </xf>
    <xf numFmtId="0" fontId="26" fillId="0" borderId="23" xfId="0" applyFont="1" applyBorder="1" applyAlignment="1">
      <alignment horizontal="left"/>
    </xf>
    <xf numFmtId="0" fontId="26" fillId="0" borderId="24" xfId="0" applyFont="1" applyBorder="1" applyAlignment="1">
      <alignment horizontal="left"/>
    </xf>
    <xf numFmtId="0" fontId="26" fillId="0" borderId="36" xfId="0" applyFont="1" applyBorder="1"/>
    <xf numFmtId="0" fontId="26" fillId="0" borderId="21" xfId="0" applyFont="1" applyBorder="1" applyAlignment="1">
      <alignment horizontal="justify" vertical="center"/>
    </xf>
    <xf numFmtId="0" fontId="26" fillId="0" borderId="21" xfId="0" applyFont="1" applyBorder="1" applyAlignment="1">
      <alignment horizontal="justify"/>
    </xf>
    <xf numFmtId="0" fontId="26" fillId="0" borderId="19" xfId="0" applyFont="1" applyBorder="1" applyAlignment="1">
      <alignment horizontal="justify" vertical="center"/>
    </xf>
    <xf numFmtId="0" fontId="26" fillId="0" borderId="15" xfId="0" applyFont="1" applyBorder="1" applyAlignment="1">
      <alignment horizontal="center" vertical="center"/>
    </xf>
    <xf numFmtId="0" fontId="26" fillId="0" borderId="17" xfId="38" applyFont="1" applyBorder="1" applyAlignment="1">
      <alignment horizontal="center"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26" fillId="0" borderId="278" xfId="0" applyFont="1" applyBorder="1" applyAlignment="1">
      <alignment horizontal="left" vertical="center"/>
    </xf>
    <xf numFmtId="0" fontId="26" fillId="0" borderId="277" xfId="0" applyFont="1" applyBorder="1" applyAlignment="1">
      <alignment horizontal="left" vertical="center"/>
    </xf>
    <xf numFmtId="0" fontId="26" fillId="0" borderId="21" xfId="0" applyFont="1" applyBorder="1" applyAlignment="1">
      <alignment horizontal="left"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11" xfId="0" applyFont="1" applyBorder="1" applyAlignment="1">
      <alignment horizontal="left" vertical="center"/>
    </xf>
    <xf numFmtId="0" fontId="26" fillId="0" borderId="279" xfId="0" applyFont="1" applyBorder="1" applyAlignment="1">
      <alignment horizontal="left" vertical="center"/>
    </xf>
    <xf numFmtId="0" fontId="26" fillId="0" borderId="22" xfId="0" applyFont="1" applyBorder="1" applyAlignment="1">
      <alignment horizontal="center" wrapText="1"/>
    </xf>
    <xf numFmtId="0" fontId="26" fillId="0" borderId="24" xfId="0" applyFont="1" applyBorder="1" applyAlignment="1">
      <alignment horizontal="center" wrapText="1"/>
    </xf>
    <xf numFmtId="0" fontId="26" fillId="0" borderId="274" xfId="0" applyFont="1" applyBorder="1" applyAlignment="1">
      <alignment horizontal="left" vertical="center"/>
    </xf>
    <xf numFmtId="0" fontId="26" fillId="0" borderId="36" xfId="0" applyFont="1" applyBorder="1" applyAlignment="1">
      <alignment horizontal="left" vertical="center"/>
    </xf>
    <xf numFmtId="0" fontId="26" fillId="0" borderId="20" xfId="0" applyFont="1" applyBorder="1" applyAlignment="1">
      <alignment horizontal="left" vertical="center"/>
    </xf>
    <xf numFmtId="0" fontId="26" fillId="0" borderId="19" xfId="0" applyFont="1" applyBorder="1" applyAlignment="1">
      <alignment horizontal="left"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2" xfId="0" applyFont="1" applyBorder="1" applyAlignment="1">
      <alignment horizontal="justify" vertical="center"/>
    </xf>
    <xf numFmtId="0" fontId="26" fillId="0" borderId="22" xfId="0" applyFont="1" applyBorder="1" applyAlignment="1">
      <alignment horizontal="justify"/>
    </xf>
    <xf numFmtId="0" fontId="26" fillId="0" borderId="23" xfId="0" applyFont="1" applyBorder="1" applyAlignment="1">
      <alignment horizontal="justify" vertical="center"/>
    </xf>
    <xf numFmtId="0" fontId="26" fillId="0" borderId="16" xfId="0" applyFont="1" applyBorder="1" applyAlignment="1">
      <alignment horizontal="left"/>
    </xf>
    <xf numFmtId="0" fontId="26" fillId="0" borderId="15" xfId="0" applyFont="1" applyBorder="1" applyAlignment="1">
      <alignment horizontal="left" vertical="center"/>
    </xf>
    <xf numFmtId="0" fontId="26" fillId="0" borderId="269" xfId="0" applyFont="1" applyBorder="1" applyAlignment="1">
      <alignment horizontal="left" vertical="center"/>
    </xf>
    <xf numFmtId="0" fontId="26" fillId="0" borderId="15" xfId="0" applyFont="1" applyBorder="1" applyAlignment="1">
      <alignment horizontal="center" vertical="center" wrapText="1"/>
    </xf>
    <xf numFmtId="0" fontId="26" fillId="0" borderId="19" xfId="0" applyFont="1" applyBorder="1" applyAlignment="1">
      <alignment horizontal="justify"/>
    </xf>
    <xf numFmtId="0" fontId="26" fillId="0" borderId="270" xfId="0" applyFont="1" applyBorder="1" applyAlignment="1">
      <alignment horizontal="justify"/>
    </xf>
    <xf numFmtId="0" fontId="26" fillId="0" borderId="20" xfId="0" applyFont="1" applyBorder="1" applyAlignment="1">
      <alignment horizontal="justify"/>
    </xf>
    <xf numFmtId="0" fontId="26" fillId="0" borderId="19" xfId="0" applyFont="1" applyBorder="1" applyAlignment="1">
      <alignment horizontal="center" vertical="center" wrapText="1"/>
    </xf>
    <xf numFmtId="0" fontId="26" fillId="0" borderId="15" xfId="0" applyFont="1" applyBorder="1" applyAlignment="1">
      <alignment horizontal="center"/>
    </xf>
    <xf numFmtId="0" fontId="26" fillId="0" borderId="17" xfId="0" applyFont="1" applyBorder="1" applyAlignment="1">
      <alignment horizontal="center"/>
    </xf>
    <xf numFmtId="0" fontId="26" fillId="0" borderId="14" xfId="0" applyFont="1" applyBorder="1"/>
    <xf numFmtId="0" fontId="26" fillId="0" borderId="15" xfId="0" applyFont="1" applyBorder="1"/>
    <xf numFmtId="0" fontId="26" fillId="0" borderId="269" xfId="0" applyFont="1" applyBorder="1"/>
    <xf numFmtId="0" fontId="26" fillId="0" borderId="21" xfId="0" applyFont="1" applyBorder="1"/>
    <xf numFmtId="0" fontId="26" fillId="0" borderId="20" xfId="0" applyFont="1" applyBorder="1"/>
    <xf numFmtId="0" fontId="26" fillId="0" borderId="19" xfId="0" applyFont="1" applyBorder="1"/>
    <xf numFmtId="0" fontId="26" fillId="0" borderId="0" xfId="0" applyFont="1" applyAlignment="1">
      <alignment horizontal="right" vertical="center"/>
    </xf>
    <xf numFmtId="0" fontId="26" fillId="0" borderId="23" xfId="0" applyFont="1" applyBorder="1" applyAlignment="1">
      <alignment horizontal="center" vertical="center" wrapText="1"/>
    </xf>
    <xf numFmtId="0" fontId="26" fillId="0" borderId="19" xfId="0" applyFont="1" applyBorder="1" applyAlignment="1">
      <alignment horizontal="center"/>
    </xf>
    <xf numFmtId="0" fontId="26" fillId="0" borderId="20" xfId="0" applyFont="1" applyBorder="1" applyAlignment="1">
      <alignment horizontal="center"/>
    </xf>
    <xf numFmtId="0" fontId="26" fillId="0" borderId="270" xfId="0" applyFont="1" applyBorder="1"/>
    <xf numFmtId="0" fontId="26" fillId="0" borderId="14" xfId="38" applyFont="1" applyBorder="1" applyAlignment="1">
      <alignment horizontal="center" vertical="center"/>
    </xf>
    <xf numFmtId="0" fontId="26" fillId="0" borderId="21" xfId="0" applyFont="1" applyBorder="1" applyAlignment="1">
      <alignment horizontal="center" vertical="center"/>
    </xf>
    <xf numFmtId="0" fontId="26" fillId="0" borderId="23" xfId="0" applyFont="1" applyBorder="1" applyAlignment="1">
      <alignment horizontal="center"/>
    </xf>
    <xf numFmtId="0" fontId="26" fillId="0" borderId="24" xfId="0" applyFont="1" applyBorder="1" applyAlignment="1">
      <alignment horizontal="center"/>
    </xf>
    <xf numFmtId="0" fontId="26" fillId="0" borderId="22" xfId="0" applyFont="1" applyBorder="1"/>
    <xf numFmtId="0" fontId="26" fillId="0" borderId="23" xfId="0" applyFont="1" applyBorder="1"/>
    <xf numFmtId="0" fontId="26" fillId="0" borderId="278" xfId="0" applyFont="1" applyBorder="1"/>
    <xf numFmtId="0" fontId="26" fillId="0" borderId="15" xfId="0" applyFont="1" applyBorder="1" applyAlignment="1">
      <alignment horizontal="center" shrinkToFit="1"/>
    </xf>
    <xf numFmtId="0" fontId="26" fillId="0" borderId="17" xfId="0" applyFont="1" applyBorder="1" applyAlignment="1">
      <alignment horizontal="center" shrinkToFit="1"/>
    </xf>
    <xf numFmtId="0" fontId="26" fillId="0" borderId="19" xfId="0" applyFont="1" applyBorder="1" applyAlignment="1">
      <alignment horizontal="center" shrinkToFit="1"/>
    </xf>
    <xf numFmtId="0" fontId="26" fillId="0" borderId="20" xfId="0" applyFont="1" applyBorder="1" applyAlignment="1">
      <alignment horizontal="center" shrinkToFit="1"/>
    </xf>
    <xf numFmtId="0" fontId="26" fillId="0" borderId="22" xfId="0" applyFont="1" applyBorder="1" applyAlignment="1">
      <alignment horizontal="center" vertical="center"/>
    </xf>
    <xf numFmtId="0" fontId="26" fillId="0" borderId="23" xfId="0" applyFont="1" applyBorder="1" applyAlignment="1">
      <alignment vertical="center"/>
    </xf>
    <xf numFmtId="0" fontId="26" fillId="0" borderId="41" xfId="0" applyFont="1" applyBorder="1" applyAlignment="1">
      <alignment vertical="center"/>
    </xf>
    <xf numFmtId="0" fontId="26" fillId="0" borderId="23" xfId="0" applyFont="1" applyBorder="1" applyAlignment="1">
      <alignment horizontal="justify" vertical="center" wrapText="1"/>
    </xf>
    <xf numFmtId="0" fontId="26" fillId="0" borderId="10" xfId="0" applyFont="1" applyBorder="1" applyAlignment="1">
      <alignment horizontal="justify" vertical="center" wrapText="1"/>
    </xf>
    <xf numFmtId="0" fontId="26" fillId="0" borderId="43" xfId="0" applyFont="1" applyBorder="1" applyAlignment="1">
      <alignment horizontal="justify" vertical="center" wrapText="1"/>
    </xf>
    <xf numFmtId="0" fontId="26" fillId="0" borderId="41" xfId="0" applyFont="1" applyBorder="1" applyAlignment="1">
      <alignment horizontal="justify" vertical="center" wrapText="1"/>
    </xf>
    <xf numFmtId="0" fontId="26" fillId="0" borderId="23" xfId="0" applyFont="1" applyBorder="1" applyAlignment="1">
      <alignment horizontal="center" shrinkToFit="1"/>
    </xf>
    <xf numFmtId="0" fontId="26" fillId="0" borderId="24" xfId="0" applyFont="1" applyBorder="1" applyAlignment="1">
      <alignment horizontal="center" shrinkToFit="1"/>
    </xf>
    <xf numFmtId="0" fontId="26" fillId="0" borderId="24" xfId="0" applyFont="1" applyBorder="1"/>
  </cellXfs>
  <cellStyles count="6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桁区切り_3-3_標準様式1-2 勤務表　通所型サービス" xfId="37"/>
    <cellStyle name="標準" xfId="0" builtinId="0"/>
    <cellStyle name="標準 2" xfId="38"/>
    <cellStyle name="標準 2 2" xfId="39"/>
    <cellStyle name="標準 3" xfId="40"/>
    <cellStyle name="標準 3 2" xfId="41"/>
    <cellStyle name="標準 3 2 2" xfId="42"/>
    <cellStyle name="標準_3-3_標準様式1-2 勤務表　通所型サービス" xfId="43"/>
    <cellStyle name="標準_【現在】介護予防訪問介護相当サービス_1" xfId="44"/>
    <cellStyle name="標準_【現在】介護予防訪問介護相当サービス_2" xfId="45"/>
    <cellStyle name="標準_【現在】介護予防訪問介護相当サービス_3" xfId="46"/>
    <cellStyle name="標準_（作成中）【現在】介護予防通所介護相当サービス " xfId="47"/>
    <cellStyle name="標準_（作成中）【現在】介護予防通所介護相当サービス _1" xfId="48"/>
    <cellStyle name="標準_（作成中）【現在】介護予防通所介護相当サービス _2" xfId="49"/>
    <cellStyle name="標準_（作成中）【現在】介護予防通所介護相当サービス _3" xfId="50"/>
    <cellStyle name="標準_（作成中）【現在】介護予防通所介護相当サービス _4" xfId="51"/>
    <cellStyle name="標準_（作成中）【現在】介護予防通所介護相当サービス _5" xfId="52"/>
    <cellStyle name="標準_（作成中）【現在】介護予防通所介護相当サービス _6" xfId="53"/>
    <cellStyle name="良い" xfId="54" builtinId="26" customBuiltin="1"/>
    <cellStyle name="見出し 1" xfId="55" builtinId="16" customBuiltin="1"/>
    <cellStyle name="見出し 2" xfId="56" builtinId="17" customBuiltin="1"/>
    <cellStyle name="見出し 3" xfId="57" builtinId="18" customBuiltin="1"/>
    <cellStyle name="見出し 4" xfId="58" builtinId="19" customBuiltin="1"/>
    <cellStyle name="計算" xfId="59" builtinId="22" customBuiltin="1"/>
    <cellStyle name="説明文" xfId="60" builtinId="53" customBuiltin="1"/>
    <cellStyle name="警告文" xfId="61" builtinId="11" customBuiltin="1"/>
    <cellStyle name="集計" xfId="62" builtinId="25" customBuiltin="1"/>
  </cellStyles>
  <dxfs count="54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95250</xdr:colOff>
      <xdr:row>74</xdr:row>
      <xdr:rowOff>18415</xdr:rowOff>
    </xdr:from>
    <xdr:to xmlns:xdr="http://schemas.openxmlformats.org/drawingml/2006/spreadsheetDrawing">
      <xdr:col>15</xdr:col>
      <xdr:colOff>285750</xdr:colOff>
      <xdr:row>83</xdr:row>
      <xdr:rowOff>57150</xdr:rowOff>
    </xdr:to>
    <xdr:sp macro="" textlink="">
      <xdr:nvSpPr>
        <xdr:cNvPr id="3" name="正方形/長方形 2"/>
        <xdr:cNvSpPr/>
      </xdr:nvSpPr>
      <xdr:spPr>
        <a:xfrm>
          <a:off x="238125" y="16934815"/>
          <a:ext cx="1258252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2" name="正方形/長方形 4"/>
        <xdr:cNvSpPr/>
      </xdr:nvSpPr>
      <xdr:spPr>
        <a:xfrm>
          <a:off x="0" y="488315"/>
          <a:ext cx="125158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AM117"/>
  <sheetViews>
    <sheetView tabSelected="1" zoomScale="90" zoomScaleNormal="90" workbookViewId="0">
      <selection activeCell="B60" sqref="B60"/>
    </sheetView>
  </sheetViews>
  <sheetFormatPr defaultRowHeight="13.5"/>
  <cols>
    <col min="1" max="1" width="1.5" style="1" customWidth="1"/>
    <col min="2" max="3" width="4.25" style="1" customWidth="1"/>
    <col min="4" max="4" width="0.625" style="1" customWidth="1"/>
    <col min="5" max="37" width="3.125" style="1" customWidth="1"/>
    <col min="38" max="38" width="5.875" style="1" customWidth="1"/>
    <col min="39" max="39" width="3" style="1" customWidth="1"/>
    <col min="40" max="40" width="6.25" style="1" customWidth="1"/>
    <col min="41" max="16384" width="9" style="1" customWidth="1"/>
  </cols>
  <sheetData>
    <row r="1" spans="2:39" s="2" customFormat="1" ht="14.25" customHeight="1">
      <c r="AB1" s="13" t="s">
        <v>123</v>
      </c>
      <c r="AC1" s="33"/>
      <c r="AD1" s="33"/>
      <c r="AE1" s="33"/>
      <c r="AF1" s="46"/>
      <c r="AG1" s="80"/>
      <c r="AH1" s="84"/>
      <c r="AI1" s="84"/>
      <c r="AJ1" s="84"/>
      <c r="AK1" s="84"/>
      <c r="AL1" s="84"/>
      <c r="AM1" s="101"/>
    </row>
    <row r="2" spans="2:39" s="2" customFormat="1"/>
    <row r="3" spans="2:39" s="2" customFormat="1" ht="30" customHeight="1">
      <c r="B3" s="4" t="s">
        <v>287</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2:39" s="2" customFormat="1" ht="13.5" customHeight="1">
      <c r="AE4" s="5" t="s">
        <v>125</v>
      </c>
      <c r="AF4" s="47"/>
      <c r="AG4" s="47"/>
      <c r="AH4" s="2" t="s">
        <v>124</v>
      </c>
      <c r="AI4" s="47"/>
      <c r="AJ4" s="47"/>
      <c r="AK4" s="47" t="s">
        <v>443</v>
      </c>
      <c r="AL4" s="47"/>
      <c r="AM4" s="2" t="s">
        <v>118</v>
      </c>
    </row>
    <row r="5" spans="2:39" s="2" customFormat="1">
      <c r="B5" s="5" t="s">
        <v>185</v>
      </c>
      <c r="C5" s="5"/>
      <c r="D5" s="5"/>
      <c r="E5" s="5"/>
      <c r="F5" s="5"/>
      <c r="G5" s="5"/>
      <c r="H5" s="5"/>
      <c r="I5" s="5"/>
      <c r="J5" s="5"/>
      <c r="L5" s="47"/>
      <c r="M5" s="47"/>
      <c r="N5" s="47"/>
      <c r="O5" s="47"/>
      <c r="P5" s="47"/>
      <c r="Q5" s="47"/>
      <c r="R5" s="47"/>
      <c r="S5" s="47"/>
      <c r="T5" s="47"/>
      <c r="U5" s="47"/>
    </row>
    <row r="6" spans="2:39" s="2" customFormat="1">
      <c r="V6" s="92" t="s">
        <v>4</v>
      </c>
      <c r="W6" s="92"/>
      <c r="X6" s="92"/>
      <c r="Y6" s="92"/>
      <c r="Z6" s="92"/>
      <c r="AA6" s="92"/>
      <c r="AB6" s="92"/>
      <c r="AC6" s="92"/>
      <c r="AD6" s="92"/>
      <c r="AE6" s="92"/>
      <c r="AF6" s="92"/>
      <c r="AG6" s="92"/>
      <c r="AH6" s="92"/>
      <c r="AI6" s="92"/>
      <c r="AJ6" s="92"/>
      <c r="AK6" s="92"/>
      <c r="AL6" s="92"/>
      <c r="AM6" s="92"/>
    </row>
    <row r="7" spans="2:39" s="2" customFormat="1">
      <c r="Y7" s="47"/>
      <c r="Z7" s="47"/>
      <c r="AA7" s="47"/>
      <c r="AB7" s="47"/>
      <c r="AC7" s="47"/>
      <c r="AD7" s="47"/>
      <c r="AE7" s="47"/>
      <c r="AF7" s="47"/>
      <c r="AG7" s="47"/>
      <c r="AH7" s="47"/>
      <c r="AI7" s="47"/>
      <c r="AJ7" s="47"/>
      <c r="AK7" s="47"/>
      <c r="AL7" s="47"/>
      <c r="AM7" s="47"/>
    </row>
    <row r="8" spans="2:39" s="2" customFormat="1">
      <c r="V8" s="47" t="s">
        <v>127</v>
      </c>
      <c r="W8" s="47"/>
      <c r="X8" s="47"/>
      <c r="Y8" s="47"/>
      <c r="Z8" s="47"/>
      <c r="AA8" s="47"/>
      <c r="AB8" s="47"/>
      <c r="AC8" s="47"/>
      <c r="AD8" s="47"/>
      <c r="AE8" s="47"/>
      <c r="AF8" s="47"/>
      <c r="AG8" s="47"/>
      <c r="AH8" s="47"/>
      <c r="AI8" s="47"/>
      <c r="AJ8" s="47"/>
      <c r="AK8" s="47"/>
      <c r="AL8" s="47"/>
      <c r="AM8" s="47"/>
    </row>
    <row r="9" spans="2:39" s="2" customFormat="1">
      <c r="Y9" s="47"/>
      <c r="Z9" s="47"/>
      <c r="AA9" s="47"/>
      <c r="AB9" s="47"/>
      <c r="AC9" s="47"/>
      <c r="AD9" s="47"/>
      <c r="AE9" s="47"/>
      <c r="AF9" s="47"/>
      <c r="AG9" s="47"/>
      <c r="AH9" s="47"/>
      <c r="AI9" s="47"/>
      <c r="AJ9" s="47"/>
      <c r="AK9" s="47"/>
      <c r="AL9" s="47"/>
      <c r="AM9" s="47"/>
    </row>
    <row r="10" spans="2:39" s="2" customFormat="1">
      <c r="C10" s="15" t="s">
        <v>128</v>
      </c>
      <c r="D10" s="15"/>
    </row>
    <row r="11" spans="2:39" s="2" customFormat="1">
      <c r="N11" s="59"/>
      <c r="O11" s="59"/>
      <c r="AB11" s="13" t="s">
        <v>131</v>
      </c>
      <c r="AC11" s="33"/>
      <c r="AD11" s="33"/>
      <c r="AE11" s="33"/>
      <c r="AF11" s="33"/>
      <c r="AG11" s="33"/>
      <c r="AH11" s="33"/>
      <c r="AI11" s="46"/>
      <c r="AJ11" s="55"/>
      <c r="AK11" s="62"/>
      <c r="AL11" s="62"/>
      <c r="AM11" s="108"/>
    </row>
    <row r="12" spans="2:39" s="2" customFormat="1" ht="14.25" customHeight="1">
      <c r="B12" s="6" t="s">
        <v>289</v>
      </c>
      <c r="C12" s="16" t="s">
        <v>135</v>
      </c>
      <c r="D12" s="36"/>
      <c r="E12" s="36"/>
      <c r="F12" s="36"/>
      <c r="G12" s="36"/>
      <c r="H12" s="36"/>
      <c r="I12" s="36"/>
      <c r="J12" s="36"/>
      <c r="K12" s="36"/>
      <c r="L12" s="36"/>
      <c r="M12" s="53"/>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113"/>
    </row>
    <row r="13" spans="2:39" s="2" customFormat="1" ht="24.95" customHeight="1">
      <c r="B13" s="7"/>
      <c r="C13" s="17" t="s">
        <v>137</v>
      </c>
      <c r="D13" s="37"/>
      <c r="E13" s="37"/>
      <c r="F13" s="37"/>
      <c r="G13" s="37"/>
      <c r="H13" s="37"/>
      <c r="I13" s="37"/>
      <c r="J13" s="37"/>
      <c r="K13" s="37"/>
      <c r="L13" s="37"/>
      <c r="M13" s="54"/>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114"/>
    </row>
    <row r="14" spans="2:39" s="2" customFormat="1" ht="20.100000000000001" customHeight="1">
      <c r="B14" s="7"/>
      <c r="C14" s="16" t="s">
        <v>244</v>
      </c>
      <c r="D14" s="36"/>
      <c r="E14" s="36"/>
      <c r="F14" s="36"/>
      <c r="G14" s="36"/>
      <c r="H14" s="36"/>
      <c r="I14" s="36"/>
      <c r="J14" s="36"/>
      <c r="K14" s="36"/>
      <c r="L14" s="48"/>
      <c r="M14" s="55" t="s">
        <v>138</v>
      </c>
      <c r="N14" s="62"/>
      <c r="O14" s="62"/>
      <c r="P14" s="62"/>
      <c r="Q14" s="62"/>
      <c r="R14" s="62"/>
      <c r="S14" s="62"/>
      <c r="T14" s="86" t="s">
        <v>211</v>
      </c>
      <c r="U14" s="62"/>
      <c r="V14" s="62"/>
      <c r="W14" s="62"/>
      <c r="X14" s="86" t="s">
        <v>141</v>
      </c>
      <c r="Y14" s="62"/>
      <c r="Z14" s="62"/>
      <c r="AA14" s="62"/>
      <c r="AB14" s="62"/>
      <c r="AC14" s="62"/>
      <c r="AD14" s="62"/>
      <c r="AE14" s="62"/>
      <c r="AF14" s="62"/>
      <c r="AG14" s="62"/>
      <c r="AH14" s="62"/>
      <c r="AI14" s="62"/>
      <c r="AJ14" s="62"/>
      <c r="AK14" s="62"/>
      <c r="AL14" s="62"/>
      <c r="AM14" s="108"/>
    </row>
    <row r="15" spans="2:39" s="2" customFormat="1" ht="20.100000000000001" customHeight="1">
      <c r="B15" s="7"/>
      <c r="C15" s="17"/>
      <c r="D15" s="37"/>
      <c r="E15" s="37"/>
      <c r="F15" s="37"/>
      <c r="G15" s="37"/>
      <c r="H15" s="37"/>
      <c r="I15" s="37"/>
      <c r="J15" s="37"/>
      <c r="K15" s="37"/>
      <c r="L15" s="49"/>
      <c r="M15" s="56" t="s">
        <v>143</v>
      </c>
      <c r="N15" s="63"/>
      <c r="O15" s="63"/>
      <c r="P15" s="63"/>
      <c r="Q15" s="76" t="s">
        <v>145</v>
      </c>
      <c r="R15" s="63"/>
      <c r="S15" s="63"/>
      <c r="T15" s="63"/>
      <c r="U15" s="63"/>
      <c r="V15" s="63" t="s">
        <v>147</v>
      </c>
      <c r="W15" s="63"/>
      <c r="X15" s="63"/>
      <c r="Y15" s="63"/>
      <c r="Z15" s="63"/>
      <c r="AA15" s="63"/>
      <c r="AB15" s="63"/>
      <c r="AC15" s="63"/>
      <c r="AD15" s="63"/>
      <c r="AE15" s="63"/>
      <c r="AF15" s="63"/>
      <c r="AG15" s="63"/>
      <c r="AH15" s="63"/>
      <c r="AI15" s="63"/>
      <c r="AJ15" s="63"/>
      <c r="AK15" s="63"/>
      <c r="AL15" s="63"/>
      <c r="AM15" s="115"/>
    </row>
    <row r="16" spans="2:39" s="2" customFormat="1" ht="20.100000000000001" customHeight="1">
      <c r="B16" s="7"/>
      <c r="C16" s="18"/>
      <c r="D16" s="38"/>
      <c r="E16" s="38"/>
      <c r="F16" s="38"/>
      <c r="G16" s="38"/>
      <c r="H16" s="38"/>
      <c r="I16" s="38"/>
      <c r="J16" s="38"/>
      <c r="K16" s="38"/>
      <c r="L16" s="50"/>
      <c r="M16" s="57" t="s">
        <v>148</v>
      </c>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116"/>
    </row>
    <row r="17" spans="2:39" s="2" customFormat="1" ht="20.100000000000001" customHeight="1">
      <c r="B17" s="7"/>
      <c r="C17" s="19" t="s">
        <v>152</v>
      </c>
      <c r="D17" s="39"/>
      <c r="E17" s="39"/>
      <c r="F17" s="39"/>
      <c r="G17" s="39"/>
      <c r="H17" s="39"/>
      <c r="I17" s="39"/>
      <c r="J17" s="39"/>
      <c r="K17" s="39"/>
      <c r="L17" s="51"/>
      <c r="M17" s="13" t="s">
        <v>154</v>
      </c>
      <c r="N17" s="33"/>
      <c r="O17" s="33"/>
      <c r="P17" s="33"/>
      <c r="Q17" s="46"/>
      <c r="R17" s="80"/>
      <c r="S17" s="84"/>
      <c r="T17" s="84"/>
      <c r="U17" s="84"/>
      <c r="V17" s="84"/>
      <c r="W17" s="84"/>
      <c r="X17" s="84"/>
      <c r="Y17" s="84"/>
      <c r="Z17" s="84"/>
      <c r="AA17" s="101"/>
      <c r="AB17" s="55" t="s">
        <v>69</v>
      </c>
      <c r="AC17" s="62"/>
      <c r="AD17" s="62"/>
      <c r="AE17" s="62"/>
      <c r="AF17" s="108"/>
      <c r="AG17" s="80"/>
      <c r="AH17" s="84"/>
      <c r="AI17" s="84"/>
      <c r="AJ17" s="84"/>
      <c r="AK17" s="84"/>
      <c r="AL17" s="84"/>
      <c r="AM17" s="101"/>
    </row>
    <row r="18" spans="2:39" ht="20.100000000000001" customHeight="1">
      <c r="B18" s="7"/>
      <c r="C18" s="20" t="s">
        <v>291</v>
      </c>
      <c r="D18" s="20"/>
      <c r="E18" s="20"/>
      <c r="F18" s="20"/>
      <c r="G18" s="20"/>
      <c r="H18" s="20"/>
      <c r="I18" s="20"/>
      <c r="J18" s="20"/>
      <c r="K18" s="20"/>
      <c r="L18" s="20"/>
      <c r="M18" s="29"/>
      <c r="N18" s="42"/>
      <c r="O18" s="42"/>
      <c r="P18" s="42"/>
      <c r="Q18" s="42"/>
      <c r="R18" s="42"/>
      <c r="S18" s="42"/>
      <c r="T18" s="42"/>
      <c r="U18" s="77"/>
      <c r="V18" s="29" t="s">
        <v>156</v>
      </c>
      <c r="W18" s="42"/>
      <c r="X18" s="42"/>
      <c r="Y18" s="42"/>
      <c r="Z18" s="42"/>
      <c r="AA18" s="77"/>
      <c r="AB18" s="29"/>
      <c r="AC18" s="42"/>
      <c r="AD18" s="42"/>
      <c r="AE18" s="42"/>
      <c r="AF18" s="42"/>
      <c r="AG18" s="42"/>
      <c r="AH18" s="42"/>
      <c r="AI18" s="42"/>
      <c r="AJ18" s="42"/>
      <c r="AK18" s="42"/>
      <c r="AL18" s="42"/>
      <c r="AM18" s="77"/>
    </row>
    <row r="19" spans="2:39" ht="20.100000000000001" customHeight="1">
      <c r="B19" s="7"/>
      <c r="C19" s="20" t="s">
        <v>208</v>
      </c>
      <c r="D19" s="20"/>
      <c r="E19" s="20"/>
      <c r="F19" s="20"/>
      <c r="G19" s="20"/>
      <c r="H19" s="20"/>
      <c r="I19" s="20"/>
      <c r="J19" s="20"/>
      <c r="K19" s="20"/>
      <c r="L19" s="11"/>
      <c r="M19" s="29" t="s">
        <v>150</v>
      </c>
      <c r="N19" s="42"/>
      <c r="O19" s="42"/>
      <c r="P19" s="42"/>
      <c r="Q19" s="77"/>
      <c r="R19" s="81"/>
      <c r="S19" s="85"/>
      <c r="T19" s="85"/>
      <c r="U19" s="85"/>
      <c r="V19" s="85"/>
      <c r="W19" s="85"/>
      <c r="X19" s="85"/>
      <c r="Y19" s="85"/>
      <c r="Z19" s="85"/>
      <c r="AA19" s="102"/>
      <c r="AB19" s="42" t="s">
        <v>157</v>
      </c>
      <c r="AC19" s="42"/>
      <c r="AD19" s="42"/>
      <c r="AE19" s="42"/>
      <c r="AF19" s="77"/>
      <c r="AG19" s="81"/>
      <c r="AH19" s="85"/>
      <c r="AI19" s="85"/>
      <c r="AJ19" s="85"/>
      <c r="AK19" s="85"/>
      <c r="AL19" s="85"/>
      <c r="AM19" s="102"/>
    </row>
    <row r="20" spans="2:39" ht="20.100000000000001" customHeight="1">
      <c r="B20" s="7"/>
      <c r="C20" s="21" t="s">
        <v>158</v>
      </c>
      <c r="D20" s="21"/>
      <c r="E20" s="21"/>
      <c r="F20" s="21"/>
      <c r="G20" s="21"/>
      <c r="H20" s="21"/>
      <c r="I20" s="21"/>
      <c r="J20" s="21"/>
      <c r="K20" s="21"/>
      <c r="L20" s="21"/>
      <c r="M20" s="55" t="s">
        <v>138</v>
      </c>
      <c r="N20" s="62"/>
      <c r="O20" s="62"/>
      <c r="P20" s="62"/>
      <c r="Q20" s="62"/>
      <c r="R20" s="62"/>
      <c r="S20" s="62"/>
      <c r="T20" s="86" t="s">
        <v>211</v>
      </c>
      <c r="U20" s="62"/>
      <c r="V20" s="62"/>
      <c r="W20" s="62"/>
      <c r="X20" s="86" t="s">
        <v>141</v>
      </c>
      <c r="Y20" s="62"/>
      <c r="Z20" s="62"/>
      <c r="AA20" s="62"/>
      <c r="AB20" s="62"/>
      <c r="AC20" s="62"/>
      <c r="AD20" s="62"/>
      <c r="AE20" s="62"/>
      <c r="AF20" s="62"/>
      <c r="AG20" s="62"/>
      <c r="AH20" s="62"/>
      <c r="AI20" s="62"/>
      <c r="AJ20" s="62"/>
      <c r="AK20" s="62"/>
      <c r="AL20" s="62"/>
      <c r="AM20" s="108"/>
    </row>
    <row r="21" spans="2:39" ht="20.100000000000001" customHeight="1">
      <c r="B21" s="7"/>
      <c r="C21" s="21"/>
      <c r="D21" s="21"/>
      <c r="E21" s="21"/>
      <c r="F21" s="21"/>
      <c r="G21" s="21"/>
      <c r="H21" s="21"/>
      <c r="I21" s="21"/>
      <c r="J21" s="21"/>
      <c r="K21" s="21"/>
      <c r="L21" s="21"/>
      <c r="M21" s="56" t="s">
        <v>143</v>
      </c>
      <c r="N21" s="63"/>
      <c r="O21" s="63"/>
      <c r="P21" s="63"/>
      <c r="Q21" s="76" t="s">
        <v>145</v>
      </c>
      <c r="R21" s="63"/>
      <c r="S21" s="63"/>
      <c r="T21" s="63"/>
      <c r="U21" s="63"/>
      <c r="V21" s="63" t="s">
        <v>147</v>
      </c>
      <c r="W21" s="63"/>
      <c r="X21" s="63"/>
      <c r="Y21" s="63"/>
      <c r="Z21" s="63"/>
      <c r="AA21" s="63"/>
      <c r="AB21" s="63"/>
      <c r="AC21" s="63"/>
      <c r="AD21" s="63"/>
      <c r="AE21" s="63"/>
      <c r="AF21" s="63"/>
      <c r="AG21" s="63"/>
      <c r="AH21" s="63"/>
      <c r="AI21" s="63"/>
      <c r="AJ21" s="63"/>
      <c r="AK21" s="63"/>
      <c r="AL21" s="63"/>
      <c r="AM21" s="115"/>
    </row>
    <row r="22" spans="2:39" s="2" customFormat="1" ht="14.25" customHeight="1">
      <c r="B22" s="6" t="s">
        <v>26</v>
      </c>
      <c r="C22" s="16" t="s">
        <v>135</v>
      </c>
      <c r="D22" s="36"/>
      <c r="E22" s="36"/>
      <c r="F22" s="36"/>
      <c r="G22" s="36"/>
      <c r="H22" s="36"/>
      <c r="I22" s="36"/>
      <c r="J22" s="36"/>
      <c r="K22" s="36"/>
      <c r="L22" s="36"/>
      <c r="M22" s="53"/>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113"/>
    </row>
    <row r="23" spans="2:39" s="2" customFormat="1" ht="24.95" customHeight="1">
      <c r="B23" s="7"/>
      <c r="C23" s="17" t="s">
        <v>137</v>
      </c>
      <c r="D23" s="37"/>
      <c r="E23" s="37"/>
      <c r="F23" s="37"/>
      <c r="G23" s="37"/>
      <c r="H23" s="37"/>
      <c r="I23" s="37"/>
      <c r="J23" s="37"/>
      <c r="K23" s="37"/>
      <c r="L23" s="37"/>
      <c r="M23" s="54"/>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114"/>
    </row>
    <row r="24" spans="2:39" ht="20.100000000000001" customHeight="1">
      <c r="B24" s="7"/>
      <c r="C24" s="21" t="s">
        <v>243</v>
      </c>
      <c r="D24" s="21"/>
      <c r="E24" s="21"/>
      <c r="F24" s="21"/>
      <c r="G24" s="21"/>
      <c r="H24" s="21"/>
      <c r="I24" s="21"/>
      <c r="J24" s="21"/>
      <c r="K24" s="21"/>
      <c r="L24" s="21"/>
      <c r="M24" s="55" t="s">
        <v>138</v>
      </c>
      <c r="N24" s="62"/>
      <c r="O24" s="62"/>
      <c r="P24" s="62"/>
      <c r="Q24" s="62"/>
      <c r="R24" s="62"/>
      <c r="S24" s="62"/>
      <c r="T24" s="86" t="s">
        <v>211</v>
      </c>
      <c r="U24" s="62"/>
      <c r="V24" s="62"/>
      <c r="W24" s="62"/>
      <c r="X24" s="86" t="s">
        <v>141</v>
      </c>
      <c r="Y24" s="62"/>
      <c r="Z24" s="62"/>
      <c r="AA24" s="62"/>
      <c r="AB24" s="62"/>
      <c r="AC24" s="62"/>
      <c r="AD24" s="62"/>
      <c r="AE24" s="62"/>
      <c r="AF24" s="62"/>
      <c r="AG24" s="62"/>
      <c r="AH24" s="62"/>
      <c r="AI24" s="62"/>
      <c r="AJ24" s="62"/>
      <c r="AK24" s="62"/>
      <c r="AL24" s="62"/>
      <c r="AM24" s="108"/>
    </row>
    <row r="25" spans="2:39" ht="20.100000000000001" customHeight="1">
      <c r="B25" s="7"/>
      <c r="C25" s="21"/>
      <c r="D25" s="21"/>
      <c r="E25" s="21"/>
      <c r="F25" s="21"/>
      <c r="G25" s="21"/>
      <c r="H25" s="21"/>
      <c r="I25" s="21"/>
      <c r="J25" s="21"/>
      <c r="K25" s="21"/>
      <c r="L25" s="21"/>
      <c r="M25" s="56" t="s">
        <v>143</v>
      </c>
      <c r="N25" s="63"/>
      <c r="O25" s="63"/>
      <c r="P25" s="63"/>
      <c r="Q25" s="76" t="s">
        <v>145</v>
      </c>
      <c r="R25" s="63"/>
      <c r="S25" s="63"/>
      <c r="T25" s="63"/>
      <c r="U25" s="63"/>
      <c r="V25" s="63" t="s">
        <v>147</v>
      </c>
      <c r="W25" s="63"/>
      <c r="X25" s="63"/>
      <c r="Y25" s="63"/>
      <c r="Z25" s="63"/>
      <c r="AA25" s="63"/>
      <c r="AB25" s="63"/>
      <c r="AC25" s="63"/>
      <c r="AD25" s="63"/>
      <c r="AE25" s="63"/>
      <c r="AF25" s="63"/>
      <c r="AG25" s="63"/>
      <c r="AH25" s="63"/>
      <c r="AI25" s="63"/>
      <c r="AJ25" s="63"/>
      <c r="AK25" s="63"/>
      <c r="AL25" s="63"/>
      <c r="AM25" s="115"/>
    </row>
    <row r="26" spans="2:39" ht="20.100000000000001" customHeight="1">
      <c r="B26" s="7"/>
      <c r="C26" s="21" t="s">
        <v>152</v>
      </c>
      <c r="D26" s="21"/>
      <c r="E26" s="21"/>
      <c r="F26" s="21"/>
      <c r="G26" s="21"/>
      <c r="H26" s="21"/>
      <c r="I26" s="21"/>
      <c r="J26" s="21"/>
      <c r="K26" s="21"/>
      <c r="L26" s="21"/>
      <c r="M26" s="13" t="s">
        <v>154</v>
      </c>
      <c r="N26" s="33"/>
      <c r="O26" s="33"/>
      <c r="P26" s="33"/>
      <c r="Q26" s="46"/>
      <c r="R26" s="80"/>
      <c r="S26" s="84"/>
      <c r="T26" s="84"/>
      <c r="U26" s="84"/>
      <c r="V26" s="84"/>
      <c r="W26" s="84"/>
      <c r="X26" s="84"/>
      <c r="Y26" s="84"/>
      <c r="Z26" s="84"/>
      <c r="AA26" s="101"/>
      <c r="AB26" s="55" t="s">
        <v>69</v>
      </c>
      <c r="AC26" s="62"/>
      <c r="AD26" s="62"/>
      <c r="AE26" s="62"/>
      <c r="AF26" s="108"/>
      <c r="AG26" s="80"/>
      <c r="AH26" s="84"/>
      <c r="AI26" s="84"/>
      <c r="AJ26" s="84"/>
      <c r="AK26" s="84"/>
      <c r="AL26" s="84"/>
      <c r="AM26" s="101"/>
    </row>
    <row r="27" spans="2:39" ht="20.100000000000001" customHeight="1">
      <c r="B27" s="7"/>
      <c r="C27" s="22" t="s">
        <v>209</v>
      </c>
      <c r="D27" s="22"/>
      <c r="E27" s="22"/>
      <c r="F27" s="22"/>
      <c r="G27" s="22"/>
      <c r="H27" s="22"/>
      <c r="I27" s="22"/>
      <c r="J27" s="22"/>
      <c r="K27" s="22"/>
      <c r="L27" s="22"/>
      <c r="M27" s="55" t="s">
        <v>138</v>
      </c>
      <c r="N27" s="62"/>
      <c r="O27" s="62"/>
      <c r="P27" s="62"/>
      <c r="Q27" s="62"/>
      <c r="R27" s="62"/>
      <c r="S27" s="62"/>
      <c r="T27" s="86" t="s">
        <v>211</v>
      </c>
      <c r="U27" s="62"/>
      <c r="V27" s="62"/>
      <c r="W27" s="62"/>
      <c r="X27" s="86" t="s">
        <v>141</v>
      </c>
      <c r="Y27" s="62"/>
      <c r="Z27" s="62"/>
      <c r="AA27" s="62"/>
      <c r="AB27" s="62"/>
      <c r="AC27" s="62"/>
      <c r="AD27" s="62"/>
      <c r="AE27" s="62"/>
      <c r="AF27" s="62"/>
      <c r="AG27" s="62"/>
      <c r="AH27" s="62"/>
      <c r="AI27" s="62"/>
      <c r="AJ27" s="62"/>
      <c r="AK27" s="62"/>
      <c r="AL27" s="62"/>
      <c r="AM27" s="108"/>
    </row>
    <row r="28" spans="2:39" ht="20.100000000000001" customHeight="1">
      <c r="B28" s="7"/>
      <c r="C28" s="22"/>
      <c r="D28" s="22"/>
      <c r="E28" s="22"/>
      <c r="F28" s="22"/>
      <c r="G28" s="22"/>
      <c r="H28" s="22"/>
      <c r="I28" s="22"/>
      <c r="J28" s="22"/>
      <c r="K28" s="22"/>
      <c r="L28" s="22"/>
      <c r="M28" s="56" t="s">
        <v>143</v>
      </c>
      <c r="N28" s="63"/>
      <c r="O28" s="63"/>
      <c r="P28" s="63"/>
      <c r="Q28" s="76" t="s">
        <v>145</v>
      </c>
      <c r="R28" s="63"/>
      <c r="S28" s="63"/>
      <c r="T28" s="63"/>
      <c r="U28" s="63"/>
      <c r="V28" s="63" t="s">
        <v>147</v>
      </c>
      <c r="W28" s="63"/>
      <c r="X28" s="63"/>
      <c r="Y28" s="63"/>
      <c r="Z28" s="63"/>
      <c r="AA28" s="63"/>
      <c r="AB28" s="63"/>
      <c r="AC28" s="63"/>
      <c r="AD28" s="63"/>
      <c r="AE28" s="63"/>
      <c r="AF28" s="63"/>
      <c r="AG28" s="63"/>
      <c r="AH28" s="63"/>
      <c r="AI28" s="63"/>
      <c r="AJ28" s="63"/>
      <c r="AK28" s="63"/>
      <c r="AL28" s="63"/>
      <c r="AM28" s="115"/>
    </row>
    <row r="29" spans="2:39" ht="20.100000000000001" customHeight="1">
      <c r="B29" s="7"/>
      <c r="C29" s="21" t="s">
        <v>152</v>
      </c>
      <c r="D29" s="21"/>
      <c r="E29" s="21"/>
      <c r="F29" s="21"/>
      <c r="G29" s="21"/>
      <c r="H29" s="21"/>
      <c r="I29" s="21"/>
      <c r="J29" s="21"/>
      <c r="K29" s="21"/>
      <c r="L29" s="21"/>
      <c r="M29" s="13" t="s">
        <v>154</v>
      </c>
      <c r="N29" s="33"/>
      <c r="O29" s="33"/>
      <c r="P29" s="33"/>
      <c r="Q29" s="46"/>
      <c r="R29" s="80"/>
      <c r="S29" s="84"/>
      <c r="T29" s="84"/>
      <c r="U29" s="84"/>
      <c r="V29" s="84"/>
      <c r="W29" s="84"/>
      <c r="X29" s="84"/>
      <c r="Y29" s="84"/>
      <c r="Z29" s="84"/>
      <c r="AA29" s="101"/>
      <c r="AB29" s="55" t="s">
        <v>69</v>
      </c>
      <c r="AC29" s="62"/>
      <c r="AD29" s="62"/>
      <c r="AE29" s="62"/>
      <c r="AF29" s="108"/>
      <c r="AG29" s="80"/>
      <c r="AH29" s="84"/>
      <c r="AI29" s="84"/>
      <c r="AJ29" s="84"/>
      <c r="AK29" s="84"/>
      <c r="AL29" s="84"/>
      <c r="AM29" s="101"/>
    </row>
    <row r="30" spans="2:39" ht="20.100000000000001" customHeight="1">
      <c r="B30" s="7"/>
      <c r="C30" s="21" t="s">
        <v>159</v>
      </c>
      <c r="D30" s="21"/>
      <c r="E30" s="21"/>
      <c r="F30" s="21"/>
      <c r="G30" s="21"/>
      <c r="H30" s="21"/>
      <c r="I30" s="21"/>
      <c r="J30" s="21"/>
      <c r="K30" s="21"/>
      <c r="L30" s="21"/>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row>
    <row r="31" spans="2:39" ht="20.100000000000001" customHeight="1">
      <c r="B31" s="7"/>
      <c r="C31" s="21" t="s">
        <v>161</v>
      </c>
      <c r="D31" s="21"/>
      <c r="E31" s="21"/>
      <c r="F31" s="21"/>
      <c r="G31" s="21"/>
      <c r="H31" s="21"/>
      <c r="I31" s="21"/>
      <c r="J31" s="21"/>
      <c r="K31" s="21"/>
      <c r="L31" s="21"/>
      <c r="M31" s="55" t="s">
        <v>138</v>
      </c>
      <c r="N31" s="62"/>
      <c r="O31" s="62"/>
      <c r="P31" s="62"/>
      <c r="Q31" s="62"/>
      <c r="R31" s="62"/>
      <c r="S31" s="62"/>
      <c r="T31" s="86" t="s">
        <v>211</v>
      </c>
      <c r="U31" s="62"/>
      <c r="V31" s="62"/>
      <c r="W31" s="62"/>
      <c r="X31" s="86" t="s">
        <v>141</v>
      </c>
      <c r="Y31" s="62"/>
      <c r="Z31" s="62"/>
      <c r="AA31" s="62"/>
      <c r="AB31" s="62"/>
      <c r="AC31" s="62"/>
      <c r="AD31" s="62"/>
      <c r="AE31" s="62"/>
      <c r="AF31" s="62"/>
      <c r="AG31" s="62"/>
      <c r="AH31" s="62"/>
      <c r="AI31" s="62"/>
      <c r="AJ31" s="62"/>
      <c r="AK31" s="62"/>
      <c r="AL31" s="62"/>
      <c r="AM31" s="108"/>
    </row>
    <row r="32" spans="2:39" ht="20.100000000000001" customHeight="1">
      <c r="B32" s="7"/>
      <c r="C32" s="21"/>
      <c r="D32" s="21"/>
      <c r="E32" s="21"/>
      <c r="F32" s="21"/>
      <c r="G32" s="21"/>
      <c r="H32" s="21"/>
      <c r="I32" s="21"/>
      <c r="J32" s="21"/>
      <c r="K32" s="21"/>
      <c r="L32" s="21"/>
      <c r="M32" s="56" t="s">
        <v>143</v>
      </c>
      <c r="N32" s="63"/>
      <c r="O32" s="63"/>
      <c r="P32" s="63"/>
      <c r="Q32" s="76" t="s">
        <v>145</v>
      </c>
      <c r="R32" s="63"/>
      <c r="S32" s="63"/>
      <c r="T32" s="63"/>
      <c r="U32" s="63"/>
      <c r="V32" s="63" t="s">
        <v>147</v>
      </c>
      <c r="W32" s="63"/>
      <c r="X32" s="63"/>
      <c r="Y32" s="63"/>
      <c r="Z32" s="63"/>
      <c r="AA32" s="63"/>
      <c r="AB32" s="63"/>
      <c r="AC32" s="63"/>
      <c r="AD32" s="63"/>
      <c r="AE32" s="63"/>
      <c r="AF32" s="63"/>
      <c r="AG32" s="63"/>
      <c r="AH32" s="63"/>
      <c r="AI32" s="63"/>
      <c r="AJ32" s="63"/>
      <c r="AK32" s="63"/>
      <c r="AL32" s="63"/>
      <c r="AM32" s="115"/>
    </row>
    <row r="33" spans="1:39" ht="13.5" customHeight="1">
      <c r="B33" s="8" t="s">
        <v>162</v>
      </c>
      <c r="C33" s="23" t="s">
        <v>163</v>
      </c>
      <c r="D33" s="23"/>
      <c r="E33" s="23"/>
      <c r="F33" s="23"/>
      <c r="G33" s="23"/>
      <c r="H33" s="23"/>
      <c r="I33" s="23"/>
      <c r="J33" s="23"/>
      <c r="K33" s="23"/>
      <c r="L33" s="23"/>
      <c r="M33" s="23"/>
      <c r="N33" s="23"/>
      <c r="O33" s="68" t="s">
        <v>164</v>
      </c>
      <c r="P33" s="72"/>
      <c r="Q33" s="23" t="s">
        <v>166</v>
      </c>
      <c r="R33" s="23"/>
      <c r="S33" s="23"/>
      <c r="T33" s="23"/>
      <c r="U33" s="87"/>
      <c r="V33" s="30" t="s">
        <v>167</v>
      </c>
      <c r="W33" s="43"/>
      <c r="X33" s="43"/>
      <c r="Y33" s="43"/>
      <c r="Z33" s="43"/>
      <c r="AA33" s="43"/>
      <c r="AB33" s="43"/>
      <c r="AC33" s="43"/>
      <c r="AD33" s="89"/>
      <c r="AE33" s="105" t="s">
        <v>171</v>
      </c>
      <c r="AF33" s="23"/>
      <c r="AG33" s="23"/>
      <c r="AH33" s="23"/>
      <c r="AI33" s="23"/>
      <c r="AJ33" s="105" t="s">
        <v>173</v>
      </c>
      <c r="AK33" s="23"/>
      <c r="AL33" s="23"/>
      <c r="AM33" s="87"/>
    </row>
    <row r="34" spans="1:39" ht="14.25" customHeight="1">
      <c r="B34" s="9"/>
      <c r="C34" s="24"/>
      <c r="D34" s="24"/>
      <c r="E34" s="24"/>
      <c r="F34" s="24"/>
      <c r="G34" s="24"/>
      <c r="H34" s="24"/>
      <c r="I34" s="24"/>
      <c r="J34" s="24"/>
      <c r="K34" s="24"/>
      <c r="L34" s="24"/>
      <c r="M34" s="24"/>
      <c r="N34" s="24"/>
      <c r="O34" s="69"/>
      <c r="P34" s="73"/>
      <c r="Q34" s="24" t="s">
        <v>174</v>
      </c>
      <c r="R34" s="24"/>
      <c r="S34" s="24"/>
      <c r="T34" s="24"/>
      <c r="U34" s="88"/>
      <c r="V34" s="32"/>
      <c r="W34" s="45"/>
      <c r="X34" s="45"/>
      <c r="Y34" s="45"/>
      <c r="Z34" s="45"/>
      <c r="AA34" s="45"/>
      <c r="AB34" s="45"/>
      <c r="AC34" s="45"/>
      <c r="AD34" s="91"/>
      <c r="AE34" s="106" t="s">
        <v>174</v>
      </c>
      <c r="AF34" s="24"/>
      <c r="AG34" s="110"/>
      <c r="AH34" s="110"/>
      <c r="AI34" s="110"/>
      <c r="AJ34" s="111" t="s">
        <v>176</v>
      </c>
      <c r="AK34" s="112"/>
      <c r="AL34" s="112"/>
      <c r="AM34" s="117"/>
    </row>
    <row r="35" spans="1:39" ht="30.75" customHeight="1">
      <c r="A35" s="3"/>
      <c r="B35" s="10"/>
      <c r="C35" s="25"/>
      <c r="D35" s="40"/>
      <c r="E35" s="24" t="s">
        <v>117</v>
      </c>
      <c r="F35" s="24"/>
      <c r="G35" s="24"/>
      <c r="H35" s="24"/>
      <c r="I35" s="24"/>
      <c r="J35" s="24"/>
      <c r="K35" s="24"/>
      <c r="L35" s="24"/>
      <c r="M35" s="24"/>
      <c r="N35" s="65"/>
      <c r="O35" s="70"/>
      <c r="P35" s="74"/>
      <c r="Q35" s="78"/>
      <c r="R35" s="82"/>
      <c r="S35" s="82"/>
      <c r="T35" s="82"/>
      <c r="U35" s="73"/>
      <c r="V35" s="93" t="s">
        <v>22</v>
      </c>
      <c r="W35" s="96" t="s">
        <v>61</v>
      </c>
      <c r="X35" s="96"/>
      <c r="Y35" s="99" t="s">
        <v>22</v>
      </c>
      <c r="Z35" s="96" t="s">
        <v>177</v>
      </c>
      <c r="AA35" s="96"/>
      <c r="AB35" s="99" t="s">
        <v>22</v>
      </c>
      <c r="AC35" s="96" t="s">
        <v>179</v>
      </c>
      <c r="AD35" s="103"/>
      <c r="AE35" s="107"/>
      <c r="AF35" s="109"/>
      <c r="AG35" s="84"/>
      <c r="AH35" s="84"/>
      <c r="AI35" s="101"/>
      <c r="AJ35" s="81"/>
      <c r="AK35" s="85"/>
      <c r="AL35" s="85"/>
      <c r="AM35" s="102"/>
    </row>
    <row r="36" spans="1:39" ht="30.75" customHeight="1">
      <c r="B36" s="10"/>
      <c r="C36" s="26"/>
      <c r="D36" s="41"/>
      <c r="E36" s="28" t="s">
        <v>106</v>
      </c>
      <c r="F36" s="28"/>
      <c r="G36" s="28"/>
      <c r="H36" s="28"/>
      <c r="I36" s="28"/>
      <c r="J36" s="28"/>
      <c r="K36" s="28"/>
      <c r="L36" s="28"/>
      <c r="M36" s="28"/>
      <c r="N36" s="66"/>
      <c r="O36" s="71"/>
      <c r="P36" s="75"/>
      <c r="Q36" s="79"/>
      <c r="R36" s="42"/>
      <c r="S36" s="42"/>
      <c r="T36" s="42"/>
      <c r="U36" s="77"/>
      <c r="V36" s="94" t="s">
        <v>22</v>
      </c>
      <c r="W36" s="97" t="s">
        <v>61</v>
      </c>
      <c r="X36" s="97"/>
      <c r="Y36" s="100" t="s">
        <v>22</v>
      </c>
      <c r="Z36" s="97" t="s">
        <v>177</v>
      </c>
      <c r="AA36" s="97"/>
      <c r="AB36" s="100" t="s">
        <v>22</v>
      </c>
      <c r="AC36" s="97" t="s">
        <v>179</v>
      </c>
      <c r="AD36" s="104"/>
      <c r="AE36" s="80"/>
      <c r="AF36" s="84"/>
      <c r="AG36" s="84"/>
      <c r="AH36" s="84"/>
      <c r="AI36" s="101"/>
      <c r="AJ36" s="81"/>
      <c r="AK36" s="85"/>
      <c r="AL36" s="85"/>
      <c r="AM36" s="102"/>
    </row>
    <row r="37" spans="1:39" ht="30.75" customHeight="1">
      <c r="B37" s="10"/>
      <c r="C37" s="26"/>
      <c r="D37" s="41"/>
      <c r="E37" s="28" t="s">
        <v>139</v>
      </c>
      <c r="F37" s="28"/>
      <c r="G37" s="28"/>
      <c r="H37" s="28"/>
      <c r="I37" s="28"/>
      <c r="J37" s="28"/>
      <c r="K37" s="28"/>
      <c r="L37" s="28"/>
      <c r="M37" s="28"/>
      <c r="N37" s="66"/>
      <c r="O37" s="71"/>
      <c r="P37" s="75"/>
      <c r="Q37" s="79"/>
      <c r="R37" s="42"/>
      <c r="S37" s="42"/>
      <c r="T37" s="42"/>
      <c r="U37" s="77"/>
      <c r="V37" s="94" t="s">
        <v>22</v>
      </c>
      <c r="W37" s="97" t="s">
        <v>61</v>
      </c>
      <c r="X37" s="97"/>
      <c r="Y37" s="100" t="s">
        <v>22</v>
      </c>
      <c r="Z37" s="97" t="s">
        <v>177</v>
      </c>
      <c r="AA37" s="97"/>
      <c r="AB37" s="100" t="s">
        <v>22</v>
      </c>
      <c r="AC37" s="97" t="s">
        <v>179</v>
      </c>
      <c r="AD37" s="104"/>
      <c r="AE37" s="80"/>
      <c r="AF37" s="84"/>
      <c r="AG37" s="84"/>
      <c r="AH37" s="84"/>
      <c r="AI37" s="101"/>
      <c r="AJ37" s="81"/>
      <c r="AK37" s="85"/>
      <c r="AL37" s="85"/>
      <c r="AM37" s="102"/>
    </row>
    <row r="38" spans="1:39" ht="30.75" customHeight="1">
      <c r="B38" s="10"/>
      <c r="C38" s="26"/>
      <c r="D38" s="41"/>
      <c r="E38" s="28" t="s">
        <v>170</v>
      </c>
      <c r="F38" s="28"/>
      <c r="G38" s="28"/>
      <c r="H38" s="28"/>
      <c r="I38" s="28"/>
      <c r="J38" s="28"/>
      <c r="K38" s="28"/>
      <c r="L38" s="28"/>
      <c r="M38" s="28"/>
      <c r="N38" s="66"/>
      <c r="O38" s="71"/>
      <c r="P38" s="75"/>
      <c r="Q38" s="79"/>
      <c r="R38" s="42"/>
      <c r="S38" s="42"/>
      <c r="T38" s="42"/>
      <c r="U38" s="77"/>
      <c r="V38" s="94" t="s">
        <v>22</v>
      </c>
      <c r="W38" s="97" t="s">
        <v>61</v>
      </c>
      <c r="X38" s="97"/>
      <c r="Y38" s="100" t="s">
        <v>22</v>
      </c>
      <c r="Z38" s="97" t="s">
        <v>177</v>
      </c>
      <c r="AA38" s="97"/>
      <c r="AB38" s="100" t="s">
        <v>22</v>
      </c>
      <c r="AC38" s="97" t="s">
        <v>179</v>
      </c>
      <c r="AD38" s="104"/>
      <c r="AE38" s="80"/>
      <c r="AF38" s="84"/>
      <c r="AG38" s="84"/>
      <c r="AH38" s="84"/>
      <c r="AI38" s="101"/>
      <c r="AJ38" s="81"/>
      <c r="AK38" s="85"/>
      <c r="AL38" s="85"/>
      <c r="AM38" s="102"/>
    </row>
    <row r="39" spans="1:39" ht="30.75" customHeight="1">
      <c r="B39" s="10"/>
      <c r="C39" s="26"/>
      <c r="D39" s="41"/>
      <c r="E39" s="28" t="s">
        <v>207</v>
      </c>
      <c r="F39" s="28"/>
      <c r="G39" s="28"/>
      <c r="H39" s="28"/>
      <c r="I39" s="28"/>
      <c r="J39" s="28"/>
      <c r="K39" s="28"/>
      <c r="L39" s="28"/>
      <c r="M39" s="28"/>
      <c r="N39" s="66"/>
      <c r="O39" s="71"/>
      <c r="P39" s="75"/>
      <c r="Q39" s="79"/>
      <c r="R39" s="42"/>
      <c r="S39" s="42"/>
      <c r="T39" s="42"/>
      <c r="U39" s="77"/>
      <c r="V39" s="94" t="s">
        <v>22</v>
      </c>
      <c r="W39" s="97" t="s">
        <v>61</v>
      </c>
      <c r="X39" s="97"/>
      <c r="Y39" s="100" t="s">
        <v>22</v>
      </c>
      <c r="Z39" s="97" t="s">
        <v>177</v>
      </c>
      <c r="AA39" s="97"/>
      <c r="AB39" s="100" t="s">
        <v>22</v>
      </c>
      <c r="AC39" s="97" t="s">
        <v>179</v>
      </c>
      <c r="AD39" s="104"/>
      <c r="AE39" s="80"/>
      <c r="AF39" s="84"/>
      <c r="AG39" s="84"/>
      <c r="AH39" s="84"/>
      <c r="AI39" s="101"/>
      <c r="AJ39" s="81"/>
      <c r="AK39" s="85"/>
      <c r="AL39" s="85"/>
      <c r="AM39" s="102"/>
    </row>
    <row r="40" spans="1:39" ht="30.75" customHeight="1">
      <c r="B40" s="10"/>
      <c r="C40" s="27"/>
      <c r="D40" s="41"/>
      <c r="E40" s="28" t="s">
        <v>67</v>
      </c>
      <c r="F40" s="28"/>
      <c r="G40" s="28"/>
      <c r="H40" s="28"/>
      <c r="I40" s="28"/>
      <c r="J40" s="28"/>
      <c r="K40" s="28"/>
      <c r="L40" s="28"/>
      <c r="M40" s="28"/>
      <c r="N40" s="66"/>
      <c r="O40" s="71"/>
      <c r="P40" s="75"/>
      <c r="Q40" s="79"/>
      <c r="R40" s="42"/>
      <c r="S40" s="42"/>
      <c r="T40" s="42"/>
      <c r="U40" s="77"/>
      <c r="V40" s="94" t="s">
        <v>22</v>
      </c>
      <c r="W40" s="97" t="s">
        <v>61</v>
      </c>
      <c r="X40" s="97"/>
      <c r="Y40" s="100" t="s">
        <v>22</v>
      </c>
      <c r="Z40" s="97" t="s">
        <v>177</v>
      </c>
      <c r="AA40" s="97"/>
      <c r="AB40" s="100" t="s">
        <v>22</v>
      </c>
      <c r="AC40" s="97" t="s">
        <v>179</v>
      </c>
      <c r="AD40" s="104"/>
      <c r="AE40" s="80"/>
      <c r="AF40" s="84"/>
      <c r="AG40" s="84"/>
      <c r="AH40" s="84"/>
      <c r="AI40" s="101"/>
      <c r="AJ40" s="81"/>
      <c r="AK40" s="85"/>
      <c r="AL40" s="85"/>
      <c r="AM40" s="102"/>
    </row>
    <row r="41" spans="1:39" ht="14.25" customHeight="1">
      <c r="B41" s="11" t="s">
        <v>183</v>
      </c>
      <c r="C41" s="28"/>
      <c r="D41" s="28"/>
      <c r="E41" s="28"/>
      <c r="F41" s="28"/>
      <c r="G41" s="28"/>
      <c r="H41" s="28"/>
      <c r="I41" s="28"/>
      <c r="J41" s="28"/>
      <c r="K41" s="28"/>
      <c r="L41" s="52"/>
      <c r="M41" s="58"/>
      <c r="N41" s="67"/>
      <c r="O41" s="67"/>
      <c r="P41" s="67"/>
      <c r="Q41" s="67"/>
      <c r="R41" s="83"/>
      <c r="S41" s="83"/>
      <c r="T41" s="83"/>
      <c r="U41" s="83"/>
      <c r="V41" s="95"/>
      <c r="W41" s="98"/>
      <c r="X41" s="98"/>
      <c r="Y41" s="98"/>
      <c r="Z41" s="98"/>
      <c r="AA41" s="98"/>
      <c r="AB41" s="98"/>
      <c r="AC41" s="98"/>
      <c r="AD41" s="98"/>
      <c r="AE41" s="98"/>
      <c r="AF41" s="98"/>
      <c r="AG41" s="98"/>
      <c r="AH41" s="98"/>
      <c r="AI41" s="98"/>
      <c r="AJ41" s="98"/>
      <c r="AK41" s="98"/>
      <c r="AL41" s="98"/>
      <c r="AM41" s="98"/>
    </row>
    <row r="42" spans="1:39" ht="14.25" customHeight="1">
      <c r="B42" s="6" t="s">
        <v>187</v>
      </c>
      <c r="C42" s="29" t="s">
        <v>107</v>
      </c>
      <c r="D42" s="42"/>
      <c r="E42" s="42"/>
      <c r="F42" s="42"/>
      <c r="G42" s="42"/>
      <c r="H42" s="42"/>
      <c r="I42" s="42"/>
      <c r="J42" s="42"/>
      <c r="K42" s="42"/>
      <c r="L42" s="42"/>
      <c r="M42" s="42"/>
      <c r="N42" s="42"/>
      <c r="O42" s="42"/>
      <c r="P42" s="42"/>
      <c r="Q42" s="42"/>
      <c r="R42" s="42"/>
      <c r="S42" s="42"/>
      <c r="T42" s="42"/>
      <c r="U42" s="77"/>
      <c r="V42" s="29" t="s">
        <v>189</v>
      </c>
      <c r="W42" s="42"/>
      <c r="X42" s="42"/>
      <c r="Y42" s="42"/>
      <c r="Z42" s="42"/>
      <c r="AA42" s="42"/>
      <c r="AB42" s="42"/>
      <c r="AC42" s="42"/>
      <c r="AD42" s="42"/>
      <c r="AE42" s="42"/>
      <c r="AF42" s="42"/>
      <c r="AG42" s="42"/>
      <c r="AH42" s="42"/>
      <c r="AI42" s="42"/>
      <c r="AJ42" s="42"/>
      <c r="AK42" s="42"/>
      <c r="AL42" s="42"/>
      <c r="AM42" s="77"/>
    </row>
    <row r="43" spans="1:39">
      <c r="B43" s="7"/>
      <c r="C43" s="30"/>
      <c r="D43" s="43"/>
      <c r="E43" s="43"/>
      <c r="F43" s="43"/>
      <c r="G43" s="43"/>
      <c r="H43" s="43"/>
      <c r="I43" s="43"/>
      <c r="J43" s="43"/>
      <c r="K43" s="43"/>
      <c r="L43" s="43"/>
      <c r="M43" s="43"/>
      <c r="N43" s="43"/>
      <c r="O43" s="43"/>
      <c r="P43" s="43"/>
      <c r="Q43" s="43"/>
      <c r="R43" s="43"/>
      <c r="S43" s="43"/>
      <c r="T43" s="43"/>
      <c r="U43" s="89"/>
      <c r="V43" s="30"/>
      <c r="W43" s="43"/>
      <c r="X43" s="43"/>
      <c r="Y43" s="43"/>
      <c r="Z43" s="43"/>
      <c r="AA43" s="43"/>
      <c r="AB43" s="43"/>
      <c r="AC43" s="43"/>
      <c r="AD43" s="43"/>
      <c r="AE43" s="43"/>
      <c r="AF43" s="43"/>
      <c r="AG43" s="43"/>
      <c r="AH43" s="43"/>
      <c r="AI43" s="43"/>
      <c r="AJ43" s="43"/>
      <c r="AK43" s="43"/>
      <c r="AL43" s="43"/>
      <c r="AM43" s="89"/>
    </row>
    <row r="44" spans="1:39">
      <c r="B44" s="7"/>
      <c r="C44" s="31"/>
      <c r="D44" s="44"/>
      <c r="E44" s="44"/>
      <c r="F44" s="44"/>
      <c r="G44" s="44"/>
      <c r="H44" s="44"/>
      <c r="I44" s="44"/>
      <c r="J44" s="44"/>
      <c r="K44" s="44"/>
      <c r="L44" s="44"/>
      <c r="M44" s="44"/>
      <c r="N44" s="44"/>
      <c r="O44" s="44"/>
      <c r="P44" s="44"/>
      <c r="Q44" s="44"/>
      <c r="R44" s="44"/>
      <c r="S44" s="44"/>
      <c r="T44" s="44"/>
      <c r="U44" s="90"/>
      <c r="V44" s="31"/>
      <c r="W44" s="44"/>
      <c r="X44" s="44"/>
      <c r="Y44" s="44"/>
      <c r="Z44" s="44"/>
      <c r="AA44" s="44"/>
      <c r="AB44" s="44"/>
      <c r="AC44" s="44"/>
      <c r="AD44" s="44"/>
      <c r="AE44" s="44"/>
      <c r="AF44" s="44"/>
      <c r="AG44" s="44"/>
      <c r="AH44" s="44"/>
      <c r="AI44" s="44"/>
      <c r="AJ44" s="44"/>
      <c r="AK44" s="44"/>
      <c r="AL44" s="44"/>
      <c r="AM44" s="90"/>
    </row>
    <row r="45" spans="1:39">
      <c r="B45" s="7"/>
      <c r="C45" s="31"/>
      <c r="D45" s="44"/>
      <c r="E45" s="44"/>
      <c r="F45" s="44"/>
      <c r="G45" s="44"/>
      <c r="H45" s="44"/>
      <c r="I45" s="44"/>
      <c r="J45" s="44"/>
      <c r="K45" s="44"/>
      <c r="L45" s="44"/>
      <c r="M45" s="44"/>
      <c r="N45" s="44"/>
      <c r="O45" s="44"/>
      <c r="P45" s="44"/>
      <c r="Q45" s="44"/>
      <c r="R45" s="44"/>
      <c r="S45" s="44"/>
      <c r="T45" s="44"/>
      <c r="U45" s="90"/>
      <c r="V45" s="31"/>
      <c r="W45" s="44"/>
      <c r="X45" s="44"/>
      <c r="Y45" s="44"/>
      <c r="Z45" s="44"/>
      <c r="AA45" s="44"/>
      <c r="AB45" s="44"/>
      <c r="AC45" s="44"/>
      <c r="AD45" s="44"/>
      <c r="AE45" s="44"/>
      <c r="AF45" s="44"/>
      <c r="AG45" s="44"/>
      <c r="AH45" s="44"/>
      <c r="AI45" s="44"/>
      <c r="AJ45" s="44"/>
      <c r="AK45" s="44"/>
      <c r="AL45" s="44"/>
      <c r="AM45" s="90"/>
    </row>
    <row r="46" spans="1:39">
      <c r="B46" s="12"/>
      <c r="C46" s="32"/>
      <c r="D46" s="45"/>
      <c r="E46" s="45"/>
      <c r="F46" s="45"/>
      <c r="G46" s="45"/>
      <c r="H46" s="45"/>
      <c r="I46" s="45"/>
      <c r="J46" s="45"/>
      <c r="K46" s="45"/>
      <c r="L46" s="45"/>
      <c r="M46" s="45"/>
      <c r="N46" s="45"/>
      <c r="O46" s="45"/>
      <c r="P46" s="45"/>
      <c r="Q46" s="45"/>
      <c r="R46" s="45"/>
      <c r="S46" s="45"/>
      <c r="T46" s="45"/>
      <c r="U46" s="91"/>
      <c r="V46" s="32"/>
      <c r="W46" s="45"/>
      <c r="X46" s="45"/>
      <c r="Y46" s="45"/>
      <c r="Z46" s="45"/>
      <c r="AA46" s="45"/>
      <c r="AB46" s="45"/>
      <c r="AC46" s="45"/>
      <c r="AD46" s="45"/>
      <c r="AE46" s="45"/>
      <c r="AF46" s="45"/>
      <c r="AG46" s="45"/>
      <c r="AH46" s="45"/>
      <c r="AI46" s="45"/>
      <c r="AJ46" s="45"/>
      <c r="AK46" s="45"/>
      <c r="AL46" s="45"/>
      <c r="AM46" s="91"/>
    </row>
    <row r="47" spans="1:39" ht="14.25" customHeight="1">
      <c r="B47" s="13" t="s">
        <v>190</v>
      </c>
      <c r="C47" s="33"/>
      <c r="D47" s="33"/>
      <c r="E47" s="33"/>
      <c r="F47" s="46"/>
      <c r="G47" s="20" t="s">
        <v>191</v>
      </c>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9" spans="2:2">
      <c r="B49" s="14" t="s">
        <v>195</v>
      </c>
    </row>
    <row r="50" spans="2:2">
      <c r="B50" s="14" t="s">
        <v>197</v>
      </c>
    </row>
    <row r="51" spans="2:2">
      <c r="B51" s="14" t="s">
        <v>136</v>
      </c>
    </row>
    <row r="52" spans="2:2">
      <c r="B52" s="14" t="s">
        <v>91</v>
      </c>
    </row>
    <row r="53" spans="2:2">
      <c r="B53" s="14" t="s">
        <v>198</v>
      </c>
    </row>
    <row r="54" spans="2:2">
      <c r="B54" s="14" t="s">
        <v>294</v>
      </c>
    </row>
    <row r="55" spans="2:2">
      <c r="B55" s="14" t="s">
        <v>80</v>
      </c>
    </row>
    <row r="56" spans="2:2">
      <c r="B56" s="14" t="s">
        <v>296</v>
      </c>
    </row>
    <row r="57" spans="2:2">
      <c r="B57" s="14" t="s">
        <v>199</v>
      </c>
    </row>
    <row r="58" spans="2:2">
      <c r="B58" s="14" t="s">
        <v>201</v>
      </c>
    </row>
    <row r="59" spans="2:2">
      <c r="B59" s="14" t="s">
        <v>120</v>
      </c>
    </row>
    <row r="116" spans="3:7">
      <c r="C116" s="34"/>
      <c r="D116" s="34"/>
      <c r="E116" s="34"/>
      <c r="F116" s="34"/>
      <c r="G116" s="34"/>
    </row>
    <row r="117" spans="3:7">
      <c r="C117" s="35"/>
    </row>
  </sheetData>
  <mergeCells count="166">
    <mergeCell ref="AB1:AF1"/>
    <mergeCell ref="AG1:AM1"/>
    <mergeCell ref="B3:AM3"/>
    <mergeCell ref="AF4:AG4"/>
    <mergeCell ref="AI4:AJ4"/>
    <mergeCell ref="B5:J5"/>
    <mergeCell ref="V6:X6"/>
    <mergeCell ref="Y6:AM6"/>
    <mergeCell ref="Y7:AM7"/>
    <mergeCell ref="V8:X8"/>
    <mergeCell ref="Y8:AM8"/>
    <mergeCell ref="Y9:AM9"/>
    <mergeCell ref="N11:O11"/>
    <mergeCell ref="AB11:AI11"/>
    <mergeCell ref="AJ11:AM11"/>
    <mergeCell ref="C12:L12"/>
    <mergeCell ref="M12:AM12"/>
    <mergeCell ref="C13:L13"/>
    <mergeCell ref="M13:AM13"/>
    <mergeCell ref="M14:P14"/>
    <mergeCell ref="Q14:S14"/>
    <mergeCell ref="U14:W14"/>
    <mergeCell ref="Y14:AM14"/>
    <mergeCell ref="M15:P15"/>
    <mergeCell ref="R15:U15"/>
    <mergeCell ref="V15:W15"/>
    <mergeCell ref="X15:AM15"/>
    <mergeCell ref="M16:AM16"/>
    <mergeCell ref="C17:L17"/>
    <mergeCell ref="M17:Q17"/>
    <mergeCell ref="R17:AA17"/>
    <mergeCell ref="AB17:AF17"/>
    <mergeCell ref="AG17:AM17"/>
    <mergeCell ref="C18:L18"/>
    <mergeCell ref="M18:U18"/>
    <mergeCell ref="V18:AA18"/>
    <mergeCell ref="AB18:AM18"/>
    <mergeCell ref="C19:L19"/>
    <mergeCell ref="M19:Q19"/>
    <mergeCell ref="R19:AA19"/>
    <mergeCell ref="AB19:AF19"/>
    <mergeCell ref="AG19:AM19"/>
    <mergeCell ref="M20:P20"/>
    <mergeCell ref="Q20:S20"/>
    <mergeCell ref="U20:W20"/>
    <mergeCell ref="Y20:AM20"/>
    <mergeCell ref="M21:P21"/>
    <mergeCell ref="R21:U21"/>
    <mergeCell ref="V21:W21"/>
    <mergeCell ref="X21:AM21"/>
    <mergeCell ref="C22:L22"/>
    <mergeCell ref="M22:AM22"/>
    <mergeCell ref="C23:L23"/>
    <mergeCell ref="M23:AM23"/>
    <mergeCell ref="M24:P24"/>
    <mergeCell ref="Q24:S24"/>
    <mergeCell ref="U24:W24"/>
    <mergeCell ref="Y24:AM24"/>
    <mergeCell ref="M25:P25"/>
    <mergeCell ref="R25:U25"/>
    <mergeCell ref="V25:W25"/>
    <mergeCell ref="X25:AM25"/>
    <mergeCell ref="C26:L26"/>
    <mergeCell ref="M26:Q26"/>
    <mergeCell ref="R26:AA26"/>
    <mergeCell ref="AB26:AF26"/>
    <mergeCell ref="AG26:AM26"/>
    <mergeCell ref="M27:P27"/>
    <mergeCell ref="Q27:S27"/>
    <mergeCell ref="U27:W27"/>
    <mergeCell ref="Y27:AM27"/>
    <mergeCell ref="M28:P28"/>
    <mergeCell ref="R28:U28"/>
    <mergeCell ref="V28:W28"/>
    <mergeCell ref="X28:AM28"/>
    <mergeCell ref="C29:L29"/>
    <mergeCell ref="M29:Q29"/>
    <mergeCell ref="R29:AA29"/>
    <mergeCell ref="AB29:AF29"/>
    <mergeCell ref="AG29:AM29"/>
    <mergeCell ref="C30:L30"/>
    <mergeCell ref="M30:AM30"/>
    <mergeCell ref="M31:P31"/>
    <mergeCell ref="Q31:S31"/>
    <mergeCell ref="U31:W31"/>
    <mergeCell ref="Y31:AM31"/>
    <mergeCell ref="M32:P32"/>
    <mergeCell ref="R32:U32"/>
    <mergeCell ref="V32:W32"/>
    <mergeCell ref="X32:AM32"/>
    <mergeCell ref="Q33:U33"/>
    <mergeCell ref="V33:AD33"/>
    <mergeCell ref="AE33:AI33"/>
    <mergeCell ref="AJ33:AM33"/>
    <mergeCell ref="Q34:U34"/>
    <mergeCell ref="V34:AD34"/>
    <mergeCell ref="AE34:AI34"/>
    <mergeCell ref="AJ34:AM34"/>
    <mergeCell ref="E35:N35"/>
    <mergeCell ref="O35:P35"/>
    <mergeCell ref="Q35:U35"/>
    <mergeCell ref="W35:X35"/>
    <mergeCell ref="Z35:AA35"/>
    <mergeCell ref="AC35:AD35"/>
    <mergeCell ref="AE35:AI35"/>
    <mergeCell ref="AJ35:AM35"/>
    <mergeCell ref="E36:N36"/>
    <mergeCell ref="O36:P36"/>
    <mergeCell ref="Q36:U36"/>
    <mergeCell ref="W36:X36"/>
    <mergeCell ref="Z36:AA36"/>
    <mergeCell ref="AC36:AD36"/>
    <mergeCell ref="AE36:AI36"/>
    <mergeCell ref="AJ36:AM36"/>
    <mergeCell ref="E37:N37"/>
    <mergeCell ref="O37:P37"/>
    <mergeCell ref="Q37:U37"/>
    <mergeCell ref="W37:X37"/>
    <mergeCell ref="Z37:AA37"/>
    <mergeCell ref="AC37:AD37"/>
    <mergeCell ref="AE37:AI37"/>
    <mergeCell ref="AJ37:AM37"/>
    <mergeCell ref="E38:N38"/>
    <mergeCell ref="O38:P38"/>
    <mergeCell ref="Q38:U38"/>
    <mergeCell ref="W38:X38"/>
    <mergeCell ref="Z38:AA38"/>
    <mergeCell ref="AC38:AD38"/>
    <mergeCell ref="AE38:AI38"/>
    <mergeCell ref="AJ38:AM38"/>
    <mergeCell ref="E39:N39"/>
    <mergeCell ref="O39:P39"/>
    <mergeCell ref="Q39:U39"/>
    <mergeCell ref="W39:X39"/>
    <mergeCell ref="Z39:AA39"/>
    <mergeCell ref="AC39:AD39"/>
    <mergeCell ref="AE39:AI39"/>
    <mergeCell ref="AJ39:AM39"/>
    <mergeCell ref="E40:N40"/>
    <mergeCell ref="O40:P40"/>
    <mergeCell ref="Q40:U40"/>
    <mergeCell ref="W40:X40"/>
    <mergeCell ref="Z40:AA40"/>
    <mergeCell ref="AC40:AD40"/>
    <mergeCell ref="AE40:AI40"/>
    <mergeCell ref="AJ40:AM40"/>
    <mergeCell ref="B41:L41"/>
    <mergeCell ref="W41:AM41"/>
    <mergeCell ref="C42:U42"/>
    <mergeCell ref="V42:AM42"/>
    <mergeCell ref="B47:F47"/>
    <mergeCell ref="G47:AM47"/>
    <mergeCell ref="C14:L16"/>
    <mergeCell ref="C20:L21"/>
    <mergeCell ref="C24:L25"/>
    <mergeCell ref="C27:L28"/>
    <mergeCell ref="C31:L32"/>
    <mergeCell ref="C33:N34"/>
    <mergeCell ref="O33:P34"/>
    <mergeCell ref="C35:C40"/>
    <mergeCell ref="B42:B46"/>
    <mergeCell ref="C43:U46"/>
    <mergeCell ref="V43:AM46"/>
    <mergeCell ref="B12:B21"/>
    <mergeCell ref="B22:B32"/>
    <mergeCell ref="B33:B40"/>
  </mergeCells>
  <phoneticPr fontId="22"/>
  <dataValidations count="2">
    <dataValidation type="list" allowBlank="1" showDropDown="0" showInputMessage="1" showErrorMessage="1" sqref="V35:V40 Y35:Y40 AB35:AB40">
      <formula1>"□,■"</formula1>
    </dataValidation>
    <dataValidation type="list" allowBlank="1" showDropDown="0" showInputMessage="1" showErrorMessage="1" sqref="O35:P40">
      <formula1>"○"</formula1>
    </dataValidation>
  </dataValidations>
  <pageMargins left="0.7" right="0.7" top="0.75" bottom="0.75" header="0.3" footer="0.3"/>
  <pageSetup paperSize="9" scale="72"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
    <tabColor theme="8" tint="0.6"/>
    <pageSetUpPr fitToPage="1"/>
  </sheetPr>
  <dimension ref="A1:BU80"/>
  <sheetViews>
    <sheetView showGridLines="0" view="pageBreakPreview" zoomScale="70" zoomScaleNormal="70" zoomScaleSheetLayoutView="70" workbookViewId="0">
      <selection activeCell="A72" sqref="A72"/>
    </sheetView>
  </sheetViews>
  <sheetFormatPr defaultColWidth="4.375" defaultRowHeight="20.25" customHeight="1"/>
  <cols>
    <col min="1" max="1" width="1.625" style="421" customWidth="1"/>
    <col min="2" max="5" width="5.75" style="421" customWidth="1"/>
    <col min="6" max="6" width="16.5" style="421" hidden="1" customWidth="1"/>
    <col min="7" max="58" width="5.625" style="421" customWidth="1"/>
    <col min="59" max="16384" width="4.375" style="421"/>
  </cols>
  <sheetData>
    <row r="1" spans="2:64" s="635" customFormat="1" ht="20.25" customHeight="1">
      <c r="C1" s="844" t="s">
        <v>55</v>
      </c>
      <c r="D1" s="844"/>
      <c r="E1" s="844"/>
      <c r="F1" s="844"/>
      <c r="G1" s="844"/>
      <c r="H1" s="484" t="s">
        <v>504</v>
      </c>
      <c r="J1" s="484"/>
      <c r="L1" s="844"/>
      <c r="M1" s="844"/>
      <c r="N1" s="844"/>
      <c r="O1" s="844"/>
      <c r="P1" s="844"/>
      <c r="Q1" s="844"/>
      <c r="R1" s="844"/>
      <c r="AM1" s="936"/>
      <c r="AN1" s="521"/>
      <c r="AO1" s="521" t="s">
        <v>81</v>
      </c>
      <c r="AP1" s="642" t="s">
        <v>516</v>
      </c>
      <c r="AQ1" s="643"/>
      <c r="AR1" s="643"/>
      <c r="AS1" s="643"/>
      <c r="AT1" s="643"/>
      <c r="AU1" s="643"/>
      <c r="AV1" s="643"/>
      <c r="AW1" s="643"/>
      <c r="AX1" s="643"/>
      <c r="AY1" s="643"/>
      <c r="AZ1" s="643"/>
      <c r="BA1" s="643"/>
      <c r="BB1" s="643"/>
      <c r="BC1" s="643"/>
      <c r="BD1" s="643"/>
      <c r="BE1" s="643"/>
      <c r="BF1" s="521" t="s">
        <v>141</v>
      </c>
    </row>
    <row r="2" spans="2:64" s="635" customFormat="1" ht="20.25" customHeight="1">
      <c r="C2" s="844"/>
      <c r="D2" s="844"/>
      <c r="E2" s="844"/>
      <c r="F2" s="844"/>
      <c r="G2" s="844"/>
      <c r="J2" s="484"/>
      <c r="L2" s="844"/>
      <c r="M2" s="844"/>
      <c r="N2" s="844"/>
      <c r="O2" s="844"/>
      <c r="P2" s="844"/>
      <c r="Q2" s="844"/>
      <c r="R2" s="844"/>
      <c r="Y2" s="521" t="s">
        <v>313</v>
      </c>
      <c r="Z2" s="620">
        <v>7</v>
      </c>
      <c r="AA2" s="620"/>
      <c r="AB2" s="521" t="s">
        <v>508</v>
      </c>
      <c r="AC2" s="622">
        <f>IF(Z2=0,"",YEAR(DATE(2018+Z2,1,1)))</f>
        <v>2025</v>
      </c>
      <c r="AD2" s="622"/>
      <c r="AE2" s="934" t="s">
        <v>510</v>
      </c>
      <c r="AF2" s="934" t="s">
        <v>496</v>
      </c>
      <c r="AG2" s="620">
        <v>4</v>
      </c>
      <c r="AH2" s="620"/>
      <c r="AI2" s="934" t="s">
        <v>326</v>
      </c>
      <c r="AM2" s="936"/>
      <c r="AN2" s="521"/>
      <c r="AO2" s="521" t="s">
        <v>515</v>
      </c>
      <c r="AP2" s="620" t="s">
        <v>440</v>
      </c>
      <c r="AQ2" s="620"/>
      <c r="AR2" s="620"/>
      <c r="AS2" s="620"/>
      <c r="AT2" s="620"/>
      <c r="AU2" s="620"/>
      <c r="AV2" s="620"/>
      <c r="AW2" s="620"/>
      <c r="AX2" s="620"/>
      <c r="AY2" s="620"/>
      <c r="AZ2" s="620"/>
      <c r="BA2" s="620"/>
      <c r="BB2" s="620"/>
      <c r="BC2" s="620"/>
      <c r="BD2" s="620"/>
      <c r="BE2" s="620"/>
      <c r="BF2" s="521" t="s">
        <v>141</v>
      </c>
    </row>
    <row r="3" spans="2:64" s="417" customFormat="1" ht="20.25" customHeight="1">
      <c r="G3" s="484"/>
      <c r="J3" s="484"/>
      <c r="L3" s="521"/>
      <c r="M3" s="521"/>
      <c r="N3" s="521"/>
      <c r="O3" s="521"/>
      <c r="P3" s="521"/>
      <c r="Q3" s="521"/>
      <c r="R3" s="521"/>
      <c r="Z3" s="621"/>
      <c r="AA3" s="621"/>
      <c r="AB3" s="629"/>
      <c r="AC3" s="631"/>
      <c r="AD3" s="629"/>
      <c r="BA3" s="976" t="s">
        <v>390</v>
      </c>
      <c r="BB3" s="713" t="s">
        <v>264</v>
      </c>
      <c r="BC3" s="729"/>
      <c r="BD3" s="729"/>
      <c r="BE3" s="742"/>
      <c r="BF3" s="521"/>
    </row>
    <row r="4" spans="2:64" s="417" customFormat="1" ht="18.75">
      <c r="G4" s="484"/>
      <c r="J4" s="484"/>
      <c r="L4" s="521"/>
      <c r="M4" s="521"/>
      <c r="N4" s="521"/>
      <c r="O4" s="521"/>
      <c r="P4" s="521"/>
      <c r="Q4" s="521"/>
      <c r="R4" s="521"/>
      <c r="Z4" s="622"/>
      <c r="AA4" s="622"/>
      <c r="AG4" s="635"/>
      <c r="AH4" s="635"/>
      <c r="AI4" s="635"/>
      <c r="AJ4" s="635"/>
      <c r="AK4" s="635"/>
      <c r="AL4" s="635"/>
      <c r="AM4" s="635"/>
      <c r="AN4" s="635"/>
      <c r="AO4" s="635"/>
      <c r="AP4" s="635"/>
      <c r="AQ4" s="635"/>
      <c r="AR4" s="635"/>
      <c r="AS4" s="635"/>
      <c r="AT4" s="635"/>
      <c r="AU4" s="635"/>
      <c r="AV4" s="635"/>
      <c r="AW4" s="635"/>
      <c r="AX4" s="635"/>
      <c r="AY4" s="635"/>
      <c r="AZ4" s="635"/>
      <c r="BA4" s="976" t="s">
        <v>522</v>
      </c>
      <c r="BB4" s="713" t="s">
        <v>489</v>
      </c>
      <c r="BC4" s="729"/>
      <c r="BD4" s="729"/>
      <c r="BE4" s="742"/>
      <c r="BF4" s="647"/>
    </row>
    <row r="5" spans="2:64" s="417" customFormat="1" ht="6.75" customHeight="1">
      <c r="C5" s="435"/>
      <c r="D5" s="435"/>
      <c r="E5" s="435"/>
      <c r="F5" s="435"/>
      <c r="G5" s="485"/>
      <c r="H5" s="435"/>
      <c r="I5" s="435"/>
      <c r="J5" s="485"/>
      <c r="K5" s="435"/>
      <c r="L5" s="510"/>
      <c r="M5" s="510"/>
      <c r="N5" s="510"/>
      <c r="O5" s="510"/>
      <c r="P5" s="510"/>
      <c r="Q5" s="510"/>
      <c r="R5" s="510"/>
      <c r="S5" s="435"/>
      <c r="T5" s="435"/>
      <c r="U5" s="435"/>
      <c r="V5" s="435"/>
      <c r="W5" s="435"/>
      <c r="X5" s="435"/>
      <c r="Y5" s="435"/>
      <c r="Z5" s="514"/>
      <c r="AA5" s="514"/>
      <c r="AB5" s="435"/>
      <c r="AC5" s="435"/>
      <c r="AD5" s="435"/>
      <c r="AE5" s="435"/>
      <c r="AG5" s="635"/>
      <c r="AH5" s="635"/>
      <c r="AI5" s="635"/>
      <c r="AJ5" s="635"/>
      <c r="AK5" s="635"/>
      <c r="AL5" s="635"/>
      <c r="AM5" s="635"/>
      <c r="AN5" s="635"/>
      <c r="AO5" s="635"/>
      <c r="AP5" s="635"/>
      <c r="AQ5" s="635"/>
      <c r="AR5" s="635"/>
      <c r="AS5" s="635"/>
      <c r="AT5" s="635"/>
      <c r="AU5" s="635"/>
      <c r="AV5" s="635"/>
      <c r="AW5" s="635"/>
      <c r="AX5" s="635"/>
      <c r="AY5" s="635"/>
      <c r="AZ5" s="635"/>
      <c r="BA5" s="635"/>
      <c r="BB5" s="635"/>
      <c r="BC5" s="635"/>
      <c r="BD5" s="635"/>
      <c r="BE5" s="647"/>
      <c r="BF5" s="647"/>
    </row>
    <row r="6" spans="2:64" s="417" customFormat="1" ht="20.25" customHeight="1">
      <c r="C6" s="435"/>
      <c r="D6" s="435"/>
      <c r="E6" s="435"/>
      <c r="F6" s="435"/>
      <c r="G6" s="485"/>
      <c r="H6" s="435"/>
      <c r="I6" s="435"/>
      <c r="J6" s="485"/>
      <c r="K6" s="435"/>
      <c r="L6" s="510"/>
      <c r="M6" s="510"/>
      <c r="N6" s="510"/>
      <c r="O6" s="510"/>
      <c r="P6" s="510"/>
      <c r="Q6" s="510"/>
      <c r="R6" s="510"/>
      <c r="S6" s="435"/>
      <c r="T6" s="435"/>
      <c r="U6" s="435"/>
      <c r="V6" s="435"/>
      <c r="W6" s="435"/>
      <c r="X6" s="435"/>
      <c r="Y6" s="435"/>
      <c r="Z6" s="514"/>
      <c r="AA6" s="514"/>
      <c r="AB6" s="435"/>
      <c r="AC6" s="435"/>
      <c r="AD6" s="435"/>
      <c r="AE6" s="435"/>
      <c r="AG6" s="635"/>
      <c r="AH6" s="635"/>
      <c r="AI6" s="635"/>
      <c r="AJ6" s="635"/>
      <c r="AK6" s="635"/>
      <c r="AL6" s="635" t="s">
        <v>512</v>
      </c>
      <c r="AM6" s="635"/>
      <c r="AN6" s="635"/>
      <c r="AO6" s="635"/>
      <c r="AP6" s="635"/>
      <c r="AQ6" s="635"/>
      <c r="AR6" s="635"/>
      <c r="AS6" s="635"/>
      <c r="AT6" s="509"/>
      <c r="AU6" s="509"/>
      <c r="AV6" s="645"/>
      <c r="AW6" s="635"/>
      <c r="AX6" s="660">
        <v>40</v>
      </c>
      <c r="AY6" s="677"/>
      <c r="AZ6" s="645" t="s">
        <v>519</v>
      </c>
      <c r="BA6" s="635"/>
      <c r="BB6" s="660">
        <v>160</v>
      </c>
      <c r="BC6" s="677"/>
      <c r="BD6" s="645" t="s">
        <v>342</v>
      </c>
      <c r="BE6" s="635"/>
      <c r="BF6" s="647"/>
    </row>
    <row r="7" spans="2:64" s="417" customFormat="1" ht="6.75" customHeight="1">
      <c r="C7" s="435"/>
      <c r="D7" s="435"/>
      <c r="E7" s="435"/>
      <c r="F7" s="435"/>
      <c r="G7" s="485"/>
      <c r="H7" s="435"/>
      <c r="I7" s="435"/>
      <c r="J7" s="485"/>
      <c r="K7" s="435"/>
      <c r="L7" s="510"/>
      <c r="M7" s="510"/>
      <c r="N7" s="510"/>
      <c r="O7" s="510"/>
      <c r="P7" s="510"/>
      <c r="Q7" s="510"/>
      <c r="R7" s="510"/>
      <c r="S7" s="435"/>
      <c r="T7" s="435"/>
      <c r="U7" s="435"/>
      <c r="V7" s="435"/>
      <c r="W7" s="435"/>
      <c r="X7" s="435"/>
      <c r="Y7" s="435"/>
      <c r="Z7" s="514"/>
      <c r="AA7" s="514"/>
      <c r="AB7" s="435"/>
      <c r="AC7" s="435"/>
      <c r="AD7" s="435"/>
      <c r="AE7" s="435"/>
      <c r="AG7" s="635"/>
      <c r="AH7" s="635"/>
      <c r="AI7" s="635"/>
      <c r="AJ7" s="635"/>
      <c r="AK7" s="635"/>
      <c r="AL7" s="635"/>
      <c r="AM7" s="635"/>
      <c r="AN7" s="635"/>
      <c r="AO7" s="635"/>
      <c r="AP7" s="635"/>
      <c r="AQ7" s="635"/>
      <c r="AR7" s="635"/>
      <c r="AS7" s="635"/>
      <c r="AT7" s="635"/>
      <c r="AU7" s="635"/>
      <c r="AV7" s="635"/>
      <c r="AW7" s="635"/>
      <c r="AX7" s="635"/>
      <c r="AY7" s="635"/>
      <c r="AZ7" s="635"/>
      <c r="BA7" s="635"/>
      <c r="BB7" s="635"/>
      <c r="BC7" s="635"/>
      <c r="BD7" s="635"/>
      <c r="BE7" s="647"/>
      <c r="BF7" s="647"/>
    </row>
    <row r="8" spans="2:64" s="417" customFormat="1" ht="20.25" customHeight="1">
      <c r="B8" s="418"/>
      <c r="C8" s="418"/>
      <c r="D8" s="418"/>
      <c r="E8" s="418"/>
      <c r="F8" s="418"/>
      <c r="G8" s="486"/>
      <c r="H8" s="486"/>
      <c r="I8" s="486"/>
      <c r="J8" s="418"/>
      <c r="K8" s="418"/>
      <c r="L8" s="486"/>
      <c r="M8" s="486"/>
      <c r="N8" s="486"/>
      <c r="O8" s="418"/>
      <c r="P8" s="486"/>
      <c r="Q8" s="486"/>
      <c r="R8" s="486"/>
      <c r="S8" s="575"/>
      <c r="T8" s="590"/>
      <c r="U8" s="590"/>
      <c r="V8" s="605"/>
      <c r="Z8" s="514"/>
      <c r="AA8" s="626"/>
      <c r="AB8" s="485"/>
      <c r="AC8" s="514"/>
      <c r="AD8" s="514"/>
      <c r="AE8" s="514"/>
      <c r="AF8" s="633"/>
      <c r="AG8" s="515"/>
      <c r="AH8" s="515"/>
      <c r="AI8" s="515"/>
      <c r="AJ8" s="522"/>
      <c r="AK8" s="510"/>
      <c r="AL8" s="626"/>
      <c r="AM8" s="626"/>
      <c r="AN8" s="485"/>
      <c r="AO8" s="509"/>
      <c r="AP8" s="509"/>
      <c r="AQ8" s="509"/>
      <c r="AR8" s="436"/>
      <c r="AS8" s="436"/>
      <c r="AT8" s="635"/>
      <c r="AU8" s="509"/>
      <c r="AV8" s="509"/>
      <c r="AW8" s="418"/>
      <c r="AX8" s="635"/>
      <c r="AY8" s="635" t="s">
        <v>518</v>
      </c>
      <c r="AZ8" s="635"/>
      <c r="BA8" s="635"/>
      <c r="BB8" s="989">
        <f>DAY(EOMONTH(DATE(AC2,AG2,1),0))</f>
        <v>30</v>
      </c>
      <c r="BC8" s="994"/>
      <c r="BD8" s="635" t="s">
        <v>11</v>
      </c>
      <c r="BE8" s="635"/>
      <c r="BF8" s="635"/>
      <c r="BJ8" s="521"/>
      <c r="BK8" s="521"/>
      <c r="BL8" s="521"/>
    </row>
    <row r="9" spans="2:64" s="417" customFormat="1" ht="6" customHeight="1">
      <c r="B9" s="419"/>
      <c r="C9" s="419"/>
      <c r="D9" s="419"/>
      <c r="E9" s="419"/>
      <c r="F9" s="419"/>
      <c r="G9" s="418"/>
      <c r="H9" s="486"/>
      <c r="I9" s="509"/>
      <c r="J9" s="509"/>
      <c r="K9" s="419"/>
      <c r="L9" s="418"/>
      <c r="M9" s="486"/>
      <c r="N9" s="509"/>
      <c r="O9" s="509"/>
      <c r="P9" s="418"/>
      <c r="Q9" s="509"/>
      <c r="R9" s="419"/>
      <c r="S9" s="509"/>
      <c r="T9" s="509"/>
      <c r="U9" s="509"/>
      <c r="V9" s="509"/>
      <c r="Z9" s="435"/>
      <c r="AA9" s="522"/>
      <c r="AB9" s="522"/>
      <c r="AC9" s="435"/>
      <c r="AD9" s="435"/>
      <c r="AE9" s="435"/>
      <c r="AF9" s="634"/>
      <c r="AG9" s="514"/>
      <c r="AH9" s="522"/>
      <c r="AI9" s="435"/>
      <c r="AJ9" s="515"/>
      <c r="AK9" s="522"/>
      <c r="AL9" s="522"/>
      <c r="AM9" s="522"/>
      <c r="AN9" s="522"/>
      <c r="AO9" s="435"/>
      <c r="AP9" s="635"/>
      <c r="AQ9" s="644"/>
      <c r="AR9" s="644"/>
      <c r="AS9" s="644"/>
      <c r="AT9" s="635"/>
      <c r="AU9" s="635"/>
      <c r="AV9" s="635"/>
      <c r="AW9" s="635"/>
      <c r="AX9" s="635"/>
      <c r="AY9" s="635"/>
      <c r="AZ9" s="635"/>
      <c r="BA9" s="635"/>
      <c r="BB9" s="635"/>
      <c r="BC9" s="635"/>
      <c r="BD9" s="635"/>
      <c r="BE9" s="635"/>
      <c r="BF9" s="635"/>
      <c r="BJ9" s="521"/>
      <c r="BK9" s="521"/>
      <c r="BL9" s="521"/>
    </row>
    <row r="10" spans="2:64" s="417" customFormat="1" ht="18.75">
      <c r="B10" s="418"/>
      <c r="C10" s="418"/>
      <c r="D10" s="418"/>
      <c r="E10" s="418"/>
      <c r="F10" s="418"/>
      <c r="G10" s="486"/>
      <c r="H10" s="486"/>
      <c r="I10" s="486"/>
      <c r="J10" s="418"/>
      <c r="K10" s="418"/>
      <c r="L10" s="486"/>
      <c r="M10" s="486"/>
      <c r="N10" s="486"/>
      <c r="O10" s="418"/>
      <c r="P10" s="486"/>
      <c r="Q10" s="486"/>
      <c r="R10" s="486"/>
      <c r="S10" s="575"/>
      <c r="T10" s="590"/>
      <c r="U10" s="590"/>
      <c r="V10" s="605"/>
      <c r="Z10" s="514"/>
      <c r="AA10" s="626"/>
      <c r="AB10" s="485"/>
      <c r="AC10" s="514"/>
      <c r="AD10" s="514"/>
      <c r="AE10" s="514"/>
      <c r="AF10" s="634"/>
      <c r="AG10" s="515"/>
      <c r="AH10" s="515"/>
      <c r="AI10" s="515"/>
      <c r="AJ10" s="522"/>
      <c r="AK10" s="510"/>
      <c r="AL10" s="626"/>
      <c r="AM10" s="635"/>
      <c r="AN10" s="635"/>
      <c r="AO10" s="639"/>
      <c r="AP10" s="639"/>
      <c r="AQ10" s="639"/>
      <c r="AR10" s="645"/>
      <c r="AS10" s="644"/>
      <c r="AT10" s="644"/>
      <c r="AU10" s="644"/>
      <c r="AV10" s="522"/>
      <c r="AW10" s="522"/>
      <c r="AX10" s="940"/>
      <c r="AY10" s="940"/>
      <c r="AZ10" s="647" t="s">
        <v>520</v>
      </c>
      <c r="BA10" s="522"/>
      <c r="BB10" s="660">
        <v>1</v>
      </c>
      <c r="BC10" s="731"/>
      <c r="BD10" s="677"/>
      <c r="BE10" s="1001" t="s">
        <v>526</v>
      </c>
      <c r="BF10" s="635"/>
      <c r="BJ10" s="521"/>
      <c r="BK10" s="521"/>
      <c r="BL10" s="521"/>
    </row>
    <row r="11" spans="2:64" s="417" customFormat="1" ht="6" customHeight="1">
      <c r="B11" s="419"/>
      <c r="C11" s="419"/>
      <c r="D11" s="419"/>
      <c r="E11" s="419"/>
      <c r="F11" s="477"/>
      <c r="G11" s="419"/>
      <c r="H11" s="419"/>
      <c r="I11" s="419"/>
      <c r="J11" s="419"/>
      <c r="K11" s="418"/>
      <c r="L11" s="486"/>
      <c r="M11" s="509"/>
      <c r="N11" s="509"/>
      <c r="O11" s="418"/>
      <c r="P11" s="509"/>
      <c r="Q11" s="419"/>
      <c r="R11" s="509"/>
      <c r="S11" s="509"/>
      <c r="T11" s="509"/>
      <c r="U11" s="509"/>
      <c r="V11" s="477"/>
      <c r="Z11" s="435"/>
      <c r="AA11" s="522"/>
      <c r="AB11" s="522"/>
      <c r="AC11" s="435"/>
      <c r="AD11" s="435"/>
      <c r="AE11" s="435"/>
      <c r="AF11" s="634"/>
      <c r="AG11" s="514"/>
      <c r="AH11" s="515"/>
      <c r="AI11" s="522"/>
      <c r="AJ11" s="515"/>
      <c r="AK11" s="522"/>
      <c r="AL11" s="522"/>
      <c r="AM11" s="522"/>
      <c r="AN11" s="522"/>
      <c r="AO11" s="419"/>
      <c r="AP11" s="419"/>
      <c r="AQ11" s="418"/>
      <c r="AR11" s="646"/>
      <c r="AS11" s="644"/>
      <c r="AT11" s="644"/>
      <c r="AU11" s="644"/>
      <c r="AV11" s="522"/>
      <c r="AW11" s="522"/>
      <c r="AX11" s="940"/>
      <c r="AY11" s="940"/>
      <c r="AZ11" s="522"/>
      <c r="BA11" s="522"/>
      <c r="BB11" s="514"/>
      <c r="BC11" s="514"/>
      <c r="BD11" s="514"/>
      <c r="BE11" s="1001"/>
      <c r="BF11" s="635"/>
      <c r="BJ11" s="521"/>
      <c r="BK11" s="521"/>
      <c r="BL11" s="521"/>
    </row>
    <row r="12" spans="2:64" s="417" customFormat="1" ht="20.25" customHeight="1">
      <c r="B12" s="420"/>
      <c r="C12" s="420"/>
      <c r="D12" s="420"/>
      <c r="E12" s="420"/>
      <c r="F12" s="420"/>
      <c r="G12" s="420"/>
      <c r="H12" s="420"/>
      <c r="I12" s="420"/>
      <c r="J12" s="420"/>
      <c r="K12" s="420"/>
      <c r="L12" s="420"/>
      <c r="M12" s="420"/>
      <c r="N12" s="420"/>
      <c r="O12" s="420"/>
      <c r="P12" s="420"/>
      <c r="Q12" s="420"/>
      <c r="R12" s="420"/>
      <c r="S12" s="420"/>
      <c r="T12" s="420"/>
      <c r="U12" s="420"/>
      <c r="V12" s="420"/>
      <c r="Z12" s="418"/>
      <c r="AA12" s="627"/>
      <c r="AB12" s="627"/>
      <c r="AC12" s="418"/>
      <c r="AD12" s="514"/>
      <c r="AE12" s="514"/>
      <c r="AF12" s="633"/>
      <c r="AG12" s="485"/>
      <c r="AH12" s="515"/>
      <c r="AI12" s="522"/>
      <c r="AJ12" s="515"/>
      <c r="AK12" s="522"/>
      <c r="AL12" s="522"/>
      <c r="AM12" s="522"/>
      <c r="AN12" s="522"/>
      <c r="AO12" s="640"/>
      <c r="AP12" s="640"/>
      <c r="AQ12" s="640"/>
      <c r="AR12" s="645"/>
      <c r="AS12" s="644"/>
      <c r="AT12" s="644"/>
      <c r="AU12" s="644"/>
      <c r="AV12" s="522"/>
      <c r="AW12" s="522"/>
      <c r="AX12" s="940"/>
      <c r="AY12" s="940"/>
      <c r="AZ12" s="522"/>
      <c r="BA12" s="522"/>
      <c r="BB12" s="660">
        <v>1</v>
      </c>
      <c r="BC12" s="731"/>
      <c r="BD12" s="677"/>
      <c r="BE12" s="1002" t="s">
        <v>255</v>
      </c>
      <c r="BF12" s="635"/>
      <c r="BJ12" s="521"/>
      <c r="BK12" s="521"/>
      <c r="BL12" s="521"/>
    </row>
    <row r="13" spans="2:64" s="417" customFormat="1" ht="6.75" customHeight="1">
      <c r="B13" s="420"/>
      <c r="C13" s="420"/>
      <c r="D13" s="420"/>
      <c r="E13" s="420"/>
      <c r="F13" s="420"/>
      <c r="G13" s="420"/>
      <c r="H13" s="420"/>
      <c r="I13" s="420"/>
      <c r="J13" s="420"/>
      <c r="K13" s="420"/>
      <c r="L13" s="420"/>
      <c r="M13" s="420"/>
      <c r="N13" s="420"/>
      <c r="O13" s="420"/>
      <c r="P13" s="420"/>
      <c r="Q13" s="420"/>
      <c r="R13" s="420"/>
      <c r="S13" s="420"/>
      <c r="T13" s="420"/>
      <c r="U13" s="420"/>
      <c r="V13" s="420"/>
      <c r="Z13" s="486"/>
      <c r="AA13" s="628"/>
      <c r="AB13" s="628"/>
      <c r="AC13" s="486"/>
      <c r="AD13" s="515"/>
      <c r="AE13" s="515"/>
      <c r="AF13" s="634"/>
      <c r="AG13" s="635"/>
      <c r="AH13" s="635"/>
      <c r="AI13" s="635"/>
      <c r="AJ13" s="635"/>
      <c r="AK13" s="635"/>
      <c r="AL13" s="635"/>
      <c r="AM13" s="635"/>
      <c r="AN13" s="635"/>
      <c r="AO13" s="419"/>
      <c r="AP13" s="419"/>
      <c r="AQ13" s="419"/>
      <c r="AR13" s="635"/>
      <c r="AS13" s="644"/>
      <c r="AT13" s="644"/>
      <c r="AU13" s="644"/>
      <c r="AV13" s="522"/>
      <c r="AW13" s="522"/>
      <c r="AX13" s="940"/>
      <c r="AY13" s="940"/>
      <c r="AZ13" s="522"/>
      <c r="BA13" s="522"/>
      <c r="BB13" s="514"/>
      <c r="BC13" s="514"/>
      <c r="BD13" s="514"/>
      <c r="BE13" s="1001"/>
      <c r="BF13" s="635"/>
      <c r="BJ13" s="521"/>
      <c r="BK13" s="521"/>
      <c r="BL13" s="521"/>
    </row>
    <row r="14" spans="2:64" s="417" customFormat="1" ht="18.75">
      <c r="B14" s="420"/>
      <c r="C14" s="420"/>
      <c r="D14" s="420"/>
      <c r="E14" s="420"/>
      <c r="F14" s="420"/>
      <c r="G14" s="420"/>
      <c r="H14" s="420"/>
      <c r="I14" s="420"/>
      <c r="J14" s="420"/>
      <c r="K14" s="420"/>
      <c r="L14" s="420"/>
      <c r="M14" s="420"/>
      <c r="N14" s="420"/>
      <c r="O14" s="420"/>
      <c r="P14" s="420"/>
      <c r="Q14" s="420"/>
      <c r="R14" s="420"/>
      <c r="S14" s="420"/>
      <c r="T14" s="420"/>
      <c r="U14" s="420"/>
      <c r="V14" s="420"/>
      <c r="Z14" s="418"/>
      <c r="AA14" s="627"/>
      <c r="AB14" s="627"/>
      <c r="AC14" s="418"/>
      <c r="AD14" s="514"/>
      <c r="AE14" s="514"/>
      <c r="AF14" s="634"/>
      <c r="AG14" s="635"/>
      <c r="AH14" s="635"/>
      <c r="AI14" s="635"/>
      <c r="AJ14" s="635"/>
      <c r="AK14" s="635"/>
      <c r="AL14" s="635"/>
      <c r="AM14" s="635"/>
      <c r="AN14" s="635"/>
      <c r="AO14" s="509"/>
      <c r="AP14" s="509"/>
      <c r="AQ14" s="509"/>
      <c r="AR14" s="635"/>
      <c r="AS14" s="644"/>
      <c r="AT14" s="647" t="s">
        <v>151</v>
      </c>
      <c r="AU14" s="650">
        <v>0.39583333333333331</v>
      </c>
      <c r="AV14" s="653"/>
      <c r="AW14" s="657"/>
      <c r="AX14" s="514" t="s">
        <v>238</v>
      </c>
      <c r="AY14" s="650">
        <v>0.6875</v>
      </c>
      <c r="AZ14" s="653"/>
      <c r="BA14" s="657"/>
      <c r="BB14" s="510" t="s">
        <v>523</v>
      </c>
      <c r="BC14" s="995">
        <f>(AY14-AU14)*24</f>
        <v>7</v>
      </c>
      <c r="BD14" s="1000"/>
      <c r="BE14" s="485" t="s">
        <v>527</v>
      </c>
      <c r="BF14" s="514"/>
      <c r="BJ14" s="521"/>
      <c r="BK14" s="521"/>
      <c r="BL14" s="521"/>
    </row>
    <row r="15" spans="2:64" s="417" customFormat="1" ht="6.75" customHeight="1">
      <c r="C15" s="436"/>
      <c r="D15" s="436"/>
      <c r="E15" s="436"/>
      <c r="F15" s="436"/>
      <c r="G15" s="435"/>
      <c r="H15" s="435"/>
      <c r="I15" s="510"/>
      <c r="J15" s="514"/>
      <c r="K15" s="515"/>
      <c r="L15" s="522"/>
      <c r="M15" s="522"/>
      <c r="N15" s="514"/>
      <c r="O15" s="522"/>
      <c r="P15" s="435"/>
      <c r="Q15" s="515"/>
      <c r="R15" s="522"/>
      <c r="S15" s="522"/>
      <c r="T15" s="522"/>
      <c r="U15" s="522"/>
      <c r="V15" s="435"/>
      <c r="W15" s="510"/>
      <c r="X15" s="514"/>
      <c r="Y15" s="514"/>
      <c r="Z15" s="485"/>
      <c r="AA15" s="514"/>
      <c r="AB15" s="510"/>
      <c r="AC15" s="514"/>
      <c r="AD15" s="515"/>
      <c r="AE15" s="522"/>
      <c r="AF15" s="634"/>
      <c r="AG15" s="633"/>
      <c r="AH15" s="637"/>
      <c r="AI15" s="634"/>
      <c r="AJ15" s="637"/>
      <c r="AK15" s="634"/>
      <c r="AL15" s="634"/>
      <c r="AM15" s="634"/>
      <c r="AN15" s="634"/>
      <c r="AQ15" s="622"/>
      <c r="AR15" s="622"/>
      <c r="AS15" s="622"/>
      <c r="AT15" s="622"/>
      <c r="AU15" s="622"/>
      <c r="AV15" s="634"/>
      <c r="AW15" s="634"/>
      <c r="AX15" s="941"/>
      <c r="AY15" s="941"/>
      <c r="AZ15" s="634"/>
      <c r="BA15" s="634"/>
      <c r="BB15" s="633"/>
      <c r="BC15" s="633"/>
      <c r="BD15" s="633"/>
      <c r="BE15" s="1003"/>
      <c r="BJ15" s="521"/>
      <c r="BK15" s="521"/>
      <c r="BL15" s="521"/>
    </row>
    <row r="16" spans="2:64" ht="8.4499999999999993" customHeight="1">
      <c r="C16" s="437"/>
      <c r="D16" s="437"/>
      <c r="E16" s="437"/>
      <c r="F16" s="437"/>
      <c r="G16" s="437"/>
      <c r="X16" s="437"/>
      <c r="AN16" s="437"/>
      <c r="BE16" s="1004"/>
      <c r="BF16" s="1004"/>
      <c r="BG16" s="1004"/>
    </row>
    <row r="17" spans="2:58" ht="20.25" customHeight="1">
      <c r="B17" s="832" t="s">
        <v>256</v>
      </c>
      <c r="C17" s="845" t="s">
        <v>393</v>
      </c>
      <c r="D17" s="856"/>
      <c r="E17" s="859"/>
      <c r="F17" s="859"/>
      <c r="G17" s="863" t="s">
        <v>500</v>
      </c>
      <c r="H17" s="870" t="s">
        <v>435</v>
      </c>
      <c r="I17" s="856"/>
      <c r="J17" s="856"/>
      <c r="K17" s="859"/>
      <c r="L17" s="870" t="s">
        <v>297</v>
      </c>
      <c r="M17" s="856"/>
      <c r="N17" s="856"/>
      <c r="O17" s="880"/>
      <c r="P17" s="883"/>
      <c r="Q17" s="892"/>
      <c r="R17" s="900"/>
      <c r="S17" s="576" t="s">
        <v>458</v>
      </c>
      <c r="T17" s="591"/>
      <c r="U17" s="591"/>
      <c r="V17" s="591"/>
      <c r="W17" s="591"/>
      <c r="X17" s="591"/>
      <c r="Y17" s="591"/>
      <c r="Z17" s="591"/>
      <c r="AA17" s="591"/>
      <c r="AB17" s="591"/>
      <c r="AC17" s="591"/>
      <c r="AD17" s="591"/>
      <c r="AE17" s="591"/>
      <c r="AF17" s="591"/>
      <c r="AG17" s="591"/>
      <c r="AH17" s="591"/>
      <c r="AI17" s="591"/>
      <c r="AJ17" s="591"/>
      <c r="AK17" s="591"/>
      <c r="AL17" s="591"/>
      <c r="AM17" s="591"/>
      <c r="AN17" s="591"/>
      <c r="AO17" s="591"/>
      <c r="AP17" s="591"/>
      <c r="AQ17" s="591"/>
      <c r="AR17" s="591"/>
      <c r="AS17" s="591"/>
      <c r="AT17" s="591"/>
      <c r="AU17" s="591"/>
      <c r="AV17" s="591"/>
      <c r="AW17" s="658"/>
      <c r="AX17" s="942" t="str">
        <f>IF(BB3="４週","(11) 1～4週目の勤務時間数合計","(11) 1か月の勤務時間数   合計")</f>
        <v>(11) 1～4週目の勤務時間数合計</v>
      </c>
      <c r="AY17" s="955"/>
      <c r="AZ17" s="967" t="s">
        <v>521</v>
      </c>
      <c r="BA17" s="977"/>
      <c r="BB17" s="990" t="s">
        <v>525</v>
      </c>
      <c r="BC17" s="996"/>
      <c r="BD17" s="996"/>
      <c r="BE17" s="996"/>
      <c r="BF17" s="1005"/>
    </row>
    <row r="18" spans="2:58" ht="20.25" customHeight="1">
      <c r="B18" s="833"/>
      <c r="C18" s="846"/>
      <c r="D18" s="857"/>
      <c r="E18" s="860"/>
      <c r="F18" s="860"/>
      <c r="G18" s="864"/>
      <c r="H18" s="871"/>
      <c r="I18" s="857"/>
      <c r="J18" s="857"/>
      <c r="K18" s="860"/>
      <c r="L18" s="871"/>
      <c r="M18" s="857"/>
      <c r="N18" s="857"/>
      <c r="O18" s="881"/>
      <c r="P18" s="884"/>
      <c r="Q18" s="893"/>
      <c r="R18" s="901"/>
      <c r="S18" s="913" t="s">
        <v>292</v>
      </c>
      <c r="T18" s="920"/>
      <c r="U18" s="920"/>
      <c r="V18" s="920"/>
      <c r="W18" s="920"/>
      <c r="X18" s="920"/>
      <c r="Y18" s="927"/>
      <c r="Z18" s="913" t="s">
        <v>477</v>
      </c>
      <c r="AA18" s="920"/>
      <c r="AB18" s="920"/>
      <c r="AC18" s="920"/>
      <c r="AD18" s="920"/>
      <c r="AE18" s="920"/>
      <c r="AF18" s="927"/>
      <c r="AG18" s="913" t="s">
        <v>511</v>
      </c>
      <c r="AH18" s="920"/>
      <c r="AI18" s="920"/>
      <c r="AJ18" s="920"/>
      <c r="AK18" s="920"/>
      <c r="AL18" s="920"/>
      <c r="AM18" s="927"/>
      <c r="AN18" s="913" t="s">
        <v>513</v>
      </c>
      <c r="AO18" s="920"/>
      <c r="AP18" s="920"/>
      <c r="AQ18" s="920"/>
      <c r="AR18" s="920"/>
      <c r="AS18" s="920"/>
      <c r="AT18" s="927"/>
      <c r="AU18" s="937" t="s">
        <v>517</v>
      </c>
      <c r="AV18" s="938"/>
      <c r="AW18" s="939"/>
      <c r="AX18" s="943"/>
      <c r="AY18" s="956"/>
      <c r="AZ18" s="968"/>
      <c r="BA18" s="978"/>
      <c r="BB18" s="842"/>
      <c r="BC18" s="852"/>
      <c r="BD18" s="852"/>
      <c r="BE18" s="852"/>
      <c r="BF18" s="876"/>
    </row>
    <row r="19" spans="2:58" ht="20.25" customHeight="1">
      <c r="B19" s="833"/>
      <c r="C19" s="846"/>
      <c r="D19" s="857"/>
      <c r="E19" s="860"/>
      <c r="F19" s="860"/>
      <c r="G19" s="864"/>
      <c r="H19" s="871"/>
      <c r="I19" s="857"/>
      <c r="J19" s="857"/>
      <c r="K19" s="860"/>
      <c r="L19" s="871"/>
      <c r="M19" s="857"/>
      <c r="N19" s="857"/>
      <c r="O19" s="881"/>
      <c r="P19" s="884"/>
      <c r="Q19" s="893"/>
      <c r="R19" s="901"/>
      <c r="S19" s="914">
        <v>1</v>
      </c>
      <c r="T19" s="921">
        <v>2</v>
      </c>
      <c r="U19" s="921">
        <v>3</v>
      </c>
      <c r="V19" s="921">
        <v>4</v>
      </c>
      <c r="W19" s="921">
        <v>5</v>
      </c>
      <c r="X19" s="921">
        <v>6</v>
      </c>
      <c r="Y19" s="928">
        <v>7</v>
      </c>
      <c r="Z19" s="914">
        <v>8</v>
      </c>
      <c r="AA19" s="921">
        <v>9</v>
      </c>
      <c r="AB19" s="921">
        <v>10</v>
      </c>
      <c r="AC19" s="921">
        <v>11</v>
      </c>
      <c r="AD19" s="921">
        <v>12</v>
      </c>
      <c r="AE19" s="921">
        <v>13</v>
      </c>
      <c r="AF19" s="928">
        <v>14</v>
      </c>
      <c r="AG19" s="935">
        <v>15</v>
      </c>
      <c r="AH19" s="921">
        <v>16</v>
      </c>
      <c r="AI19" s="921">
        <v>17</v>
      </c>
      <c r="AJ19" s="921">
        <v>18</v>
      </c>
      <c r="AK19" s="921">
        <v>19</v>
      </c>
      <c r="AL19" s="921">
        <v>20</v>
      </c>
      <c r="AM19" s="928">
        <v>21</v>
      </c>
      <c r="AN19" s="914">
        <v>22</v>
      </c>
      <c r="AO19" s="921">
        <v>23</v>
      </c>
      <c r="AP19" s="921">
        <v>24</v>
      </c>
      <c r="AQ19" s="921">
        <v>25</v>
      </c>
      <c r="AR19" s="921">
        <v>26</v>
      </c>
      <c r="AS19" s="921">
        <v>27</v>
      </c>
      <c r="AT19" s="928">
        <v>28</v>
      </c>
      <c r="AU19" s="914" t="str">
        <f>IF($BB$3="暦月",IF(DAY(DATE($AC$2,$AG$2,29))=29,29,""),"")</f>
        <v/>
      </c>
      <c r="AV19" s="921" t="str">
        <f>IF($BB$3="暦月",IF(DAY(DATE($AC$2,$AG$2,30))=30,30,""),"")</f>
        <v/>
      </c>
      <c r="AW19" s="928" t="str">
        <f>IF($BB$3="暦月",IF(DAY(DATE($AC$2,$AG$2,31))=31,31,""),"")</f>
        <v/>
      </c>
      <c r="AX19" s="943"/>
      <c r="AY19" s="956"/>
      <c r="AZ19" s="968"/>
      <c r="BA19" s="978"/>
      <c r="BB19" s="842"/>
      <c r="BC19" s="852"/>
      <c r="BD19" s="852"/>
      <c r="BE19" s="852"/>
      <c r="BF19" s="876"/>
    </row>
    <row r="20" spans="2:58" ht="20.25" hidden="1" customHeight="1">
      <c r="B20" s="833"/>
      <c r="C20" s="846"/>
      <c r="D20" s="857"/>
      <c r="E20" s="860"/>
      <c r="F20" s="860"/>
      <c r="G20" s="864"/>
      <c r="H20" s="871"/>
      <c r="I20" s="857"/>
      <c r="J20" s="857"/>
      <c r="K20" s="860"/>
      <c r="L20" s="871"/>
      <c r="M20" s="857"/>
      <c r="N20" s="857"/>
      <c r="O20" s="881"/>
      <c r="P20" s="884"/>
      <c r="Q20" s="893"/>
      <c r="R20" s="901"/>
      <c r="S20" s="914">
        <f>WEEKDAY(DATE($AC$2,$AG$2,1))</f>
        <v>3</v>
      </c>
      <c r="T20" s="921">
        <f>WEEKDAY(DATE($AC$2,$AG$2,2))</f>
        <v>4</v>
      </c>
      <c r="U20" s="921">
        <f>WEEKDAY(DATE($AC$2,$AG$2,3))</f>
        <v>5</v>
      </c>
      <c r="V20" s="921">
        <f>WEEKDAY(DATE($AC$2,$AG$2,4))</f>
        <v>6</v>
      </c>
      <c r="W20" s="921">
        <f>WEEKDAY(DATE($AC$2,$AG$2,5))</f>
        <v>7</v>
      </c>
      <c r="X20" s="921">
        <f>WEEKDAY(DATE($AC$2,$AG$2,6))</f>
        <v>1</v>
      </c>
      <c r="Y20" s="928">
        <f>WEEKDAY(DATE($AC$2,$AG$2,7))</f>
        <v>2</v>
      </c>
      <c r="Z20" s="914">
        <f>WEEKDAY(DATE($AC$2,$AG$2,8))</f>
        <v>3</v>
      </c>
      <c r="AA20" s="921">
        <f>WEEKDAY(DATE($AC$2,$AG$2,9))</f>
        <v>4</v>
      </c>
      <c r="AB20" s="921">
        <f>WEEKDAY(DATE($AC$2,$AG$2,10))</f>
        <v>5</v>
      </c>
      <c r="AC20" s="921">
        <f>WEEKDAY(DATE($AC$2,$AG$2,11))</f>
        <v>6</v>
      </c>
      <c r="AD20" s="921">
        <f>WEEKDAY(DATE($AC$2,$AG$2,12))</f>
        <v>7</v>
      </c>
      <c r="AE20" s="921">
        <f>WEEKDAY(DATE($AC$2,$AG$2,13))</f>
        <v>1</v>
      </c>
      <c r="AF20" s="928">
        <f>WEEKDAY(DATE($AC$2,$AG$2,14))</f>
        <v>2</v>
      </c>
      <c r="AG20" s="914">
        <f>WEEKDAY(DATE($AC$2,$AG$2,15))</f>
        <v>3</v>
      </c>
      <c r="AH20" s="921">
        <f>WEEKDAY(DATE($AC$2,$AG$2,16))</f>
        <v>4</v>
      </c>
      <c r="AI20" s="921">
        <f>WEEKDAY(DATE($AC$2,$AG$2,17))</f>
        <v>5</v>
      </c>
      <c r="AJ20" s="921">
        <f>WEEKDAY(DATE($AC$2,$AG$2,18))</f>
        <v>6</v>
      </c>
      <c r="AK20" s="921">
        <f>WEEKDAY(DATE($AC$2,$AG$2,19))</f>
        <v>7</v>
      </c>
      <c r="AL20" s="921">
        <f>WEEKDAY(DATE($AC$2,$AG$2,20))</f>
        <v>1</v>
      </c>
      <c r="AM20" s="928">
        <f>WEEKDAY(DATE($AC$2,$AG$2,21))</f>
        <v>2</v>
      </c>
      <c r="AN20" s="914">
        <f>WEEKDAY(DATE($AC$2,$AG$2,22))</f>
        <v>3</v>
      </c>
      <c r="AO20" s="921">
        <f>WEEKDAY(DATE($AC$2,$AG$2,23))</f>
        <v>4</v>
      </c>
      <c r="AP20" s="921">
        <f>WEEKDAY(DATE($AC$2,$AG$2,24))</f>
        <v>5</v>
      </c>
      <c r="AQ20" s="921">
        <f>WEEKDAY(DATE($AC$2,$AG$2,25))</f>
        <v>6</v>
      </c>
      <c r="AR20" s="921">
        <f>WEEKDAY(DATE($AC$2,$AG$2,26))</f>
        <v>7</v>
      </c>
      <c r="AS20" s="921">
        <f>WEEKDAY(DATE($AC$2,$AG$2,27))</f>
        <v>1</v>
      </c>
      <c r="AT20" s="928">
        <f>WEEKDAY(DATE($AC$2,$AG$2,28))</f>
        <v>2</v>
      </c>
      <c r="AU20" s="914">
        <f>IF(AU19=29,WEEKDAY(DATE($AC$2,$AG$2,29)),0)</f>
        <v>0</v>
      </c>
      <c r="AV20" s="921">
        <f>IF(AV19=30,WEEKDAY(DATE($AC$2,$AG$2,30)),0)</f>
        <v>0</v>
      </c>
      <c r="AW20" s="928">
        <f>IF(AW19=31,WEEKDAY(DATE($AC$2,$AG$2,31)),0)</f>
        <v>0</v>
      </c>
      <c r="AX20" s="943"/>
      <c r="AY20" s="956"/>
      <c r="AZ20" s="968"/>
      <c r="BA20" s="978"/>
      <c r="BB20" s="842"/>
      <c r="BC20" s="852"/>
      <c r="BD20" s="852"/>
      <c r="BE20" s="852"/>
      <c r="BF20" s="876"/>
    </row>
    <row r="21" spans="2:58" ht="22.5" customHeight="1">
      <c r="B21" s="834"/>
      <c r="C21" s="847"/>
      <c r="D21" s="858"/>
      <c r="E21" s="861"/>
      <c r="F21" s="861"/>
      <c r="G21" s="865"/>
      <c r="H21" s="872"/>
      <c r="I21" s="858"/>
      <c r="J21" s="858"/>
      <c r="K21" s="861"/>
      <c r="L21" s="872"/>
      <c r="M21" s="858"/>
      <c r="N21" s="858"/>
      <c r="O21" s="882"/>
      <c r="P21" s="885"/>
      <c r="Q21" s="894"/>
      <c r="R21" s="902"/>
      <c r="S21" s="915" t="str">
        <f t="shared" ref="S21:AT21" si="0">IF(S20=1,"日",IF(S20=2,"月",IF(S20=3,"火",IF(S20=4,"水",IF(S20=5,"木",IF(S20=6,"金","土"))))))</f>
        <v>火</v>
      </c>
      <c r="T21" s="922" t="str">
        <f t="shared" si="0"/>
        <v>水</v>
      </c>
      <c r="U21" s="922" t="str">
        <f t="shared" si="0"/>
        <v>木</v>
      </c>
      <c r="V21" s="922" t="str">
        <f t="shared" si="0"/>
        <v>金</v>
      </c>
      <c r="W21" s="922" t="str">
        <f t="shared" si="0"/>
        <v>土</v>
      </c>
      <c r="X21" s="922" t="str">
        <f t="shared" si="0"/>
        <v>日</v>
      </c>
      <c r="Y21" s="929" t="str">
        <f t="shared" si="0"/>
        <v>月</v>
      </c>
      <c r="Z21" s="915" t="str">
        <f t="shared" si="0"/>
        <v>火</v>
      </c>
      <c r="AA21" s="922" t="str">
        <f t="shared" si="0"/>
        <v>水</v>
      </c>
      <c r="AB21" s="922" t="str">
        <f t="shared" si="0"/>
        <v>木</v>
      </c>
      <c r="AC21" s="922" t="str">
        <f t="shared" si="0"/>
        <v>金</v>
      </c>
      <c r="AD21" s="922" t="str">
        <f t="shared" si="0"/>
        <v>土</v>
      </c>
      <c r="AE21" s="922" t="str">
        <f t="shared" si="0"/>
        <v>日</v>
      </c>
      <c r="AF21" s="929" t="str">
        <f t="shared" si="0"/>
        <v>月</v>
      </c>
      <c r="AG21" s="915" t="str">
        <f t="shared" si="0"/>
        <v>火</v>
      </c>
      <c r="AH21" s="922" t="str">
        <f t="shared" si="0"/>
        <v>水</v>
      </c>
      <c r="AI21" s="922" t="str">
        <f t="shared" si="0"/>
        <v>木</v>
      </c>
      <c r="AJ21" s="922" t="str">
        <f t="shared" si="0"/>
        <v>金</v>
      </c>
      <c r="AK21" s="922" t="str">
        <f t="shared" si="0"/>
        <v>土</v>
      </c>
      <c r="AL21" s="922" t="str">
        <f t="shared" si="0"/>
        <v>日</v>
      </c>
      <c r="AM21" s="929" t="str">
        <f t="shared" si="0"/>
        <v>月</v>
      </c>
      <c r="AN21" s="915" t="str">
        <f t="shared" si="0"/>
        <v>火</v>
      </c>
      <c r="AO21" s="922" t="str">
        <f t="shared" si="0"/>
        <v>水</v>
      </c>
      <c r="AP21" s="922" t="str">
        <f t="shared" si="0"/>
        <v>木</v>
      </c>
      <c r="AQ21" s="922" t="str">
        <f t="shared" si="0"/>
        <v>金</v>
      </c>
      <c r="AR21" s="922" t="str">
        <f t="shared" si="0"/>
        <v>土</v>
      </c>
      <c r="AS21" s="922" t="str">
        <f t="shared" si="0"/>
        <v>日</v>
      </c>
      <c r="AT21" s="929" t="str">
        <f t="shared" si="0"/>
        <v>月</v>
      </c>
      <c r="AU21" s="922" t="str">
        <f>IF(AU20=1,"日",IF(AU20=2,"月",IF(AU20=3,"火",IF(AU20=4,"水",IF(AU20=5,"木",IF(AU20=6,"金",IF(AU20=0,"","土")))))))</f>
        <v/>
      </c>
      <c r="AV21" s="922" t="str">
        <f>IF(AV20=1,"日",IF(AV20=2,"月",IF(AV20=3,"火",IF(AV20=4,"水",IF(AV20=5,"木",IF(AV20=6,"金",IF(AV20=0,"","土")))))))</f>
        <v/>
      </c>
      <c r="AW21" s="922" t="str">
        <f>IF(AW20=1,"日",IF(AW20=2,"月",IF(AW20=3,"火",IF(AW20=4,"水",IF(AW20=5,"木",IF(AW20=6,"金",IF(AW20=0,"","土")))))))</f>
        <v/>
      </c>
      <c r="AX21" s="944"/>
      <c r="AY21" s="957"/>
      <c r="AZ21" s="969"/>
      <c r="BA21" s="979"/>
      <c r="BB21" s="843"/>
      <c r="BC21" s="853"/>
      <c r="BD21" s="853"/>
      <c r="BE21" s="853"/>
      <c r="BF21" s="877"/>
    </row>
    <row r="22" spans="2:58" ht="20.25" customHeight="1">
      <c r="B22" s="835">
        <v>1</v>
      </c>
      <c r="C22" s="441" t="s">
        <v>229</v>
      </c>
      <c r="D22" s="460"/>
      <c r="E22" s="470"/>
      <c r="F22" s="478"/>
      <c r="G22" s="490" t="s">
        <v>589</v>
      </c>
      <c r="H22" s="502" t="s">
        <v>595</v>
      </c>
      <c r="I22" s="511"/>
      <c r="J22" s="511"/>
      <c r="K22" s="516"/>
      <c r="L22" s="523" t="s">
        <v>612</v>
      </c>
      <c r="M22" s="531"/>
      <c r="N22" s="531"/>
      <c r="O22" s="539"/>
      <c r="P22" s="886" t="s">
        <v>506</v>
      </c>
      <c r="Q22" s="895"/>
      <c r="R22" s="903"/>
      <c r="S22" s="580" t="s">
        <v>169</v>
      </c>
      <c r="T22" s="595" t="s">
        <v>169</v>
      </c>
      <c r="U22" s="595"/>
      <c r="V22" s="595" t="s">
        <v>169</v>
      </c>
      <c r="W22" s="595" t="s">
        <v>169</v>
      </c>
      <c r="X22" s="595"/>
      <c r="Y22" s="610" t="s">
        <v>169</v>
      </c>
      <c r="Z22" s="580" t="s">
        <v>169</v>
      </c>
      <c r="AA22" s="595" t="s">
        <v>169</v>
      </c>
      <c r="AB22" s="595"/>
      <c r="AC22" s="595" t="s">
        <v>169</v>
      </c>
      <c r="AD22" s="595" t="s">
        <v>169</v>
      </c>
      <c r="AE22" s="595"/>
      <c r="AF22" s="610" t="s">
        <v>169</v>
      </c>
      <c r="AG22" s="580" t="s">
        <v>169</v>
      </c>
      <c r="AH22" s="595" t="s">
        <v>169</v>
      </c>
      <c r="AI22" s="595"/>
      <c r="AJ22" s="595" t="s">
        <v>169</v>
      </c>
      <c r="AK22" s="595" t="s">
        <v>169</v>
      </c>
      <c r="AL22" s="595"/>
      <c r="AM22" s="610" t="s">
        <v>169</v>
      </c>
      <c r="AN22" s="580" t="s">
        <v>169</v>
      </c>
      <c r="AO22" s="595" t="s">
        <v>169</v>
      </c>
      <c r="AP22" s="595"/>
      <c r="AQ22" s="595" t="s">
        <v>169</v>
      </c>
      <c r="AR22" s="595" t="s">
        <v>169</v>
      </c>
      <c r="AS22" s="595"/>
      <c r="AT22" s="610" t="s">
        <v>169</v>
      </c>
      <c r="AU22" s="580"/>
      <c r="AV22" s="595"/>
      <c r="AW22" s="595"/>
      <c r="AX22" s="945"/>
      <c r="AY22" s="958"/>
      <c r="AZ22" s="970"/>
      <c r="BA22" s="980"/>
      <c r="BB22" s="718"/>
      <c r="BC22" s="734"/>
      <c r="BD22" s="734"/>
      <c r="BE22" s="734"/>
      <c r="BF22" s="749"/>
    </row>
    <row r="23" spans="2:58" ht="20.25" customHeight="1">
      <c r="B23" s="836"/>
      <c r="C23" s="442"/>
      <c r="D23" s="461"/>
      <c r="E23" s="471"/>
      <c r="F23" s="479"/>
      <c r="G23" s="491"/>
      <c r="H23" s="503"/>
      <c r="I23" s="512"/>
      <c r="J23" s="512"/>
      <c r="K23" s="517"/>
      <c r="L23" s="524"/>
      <c r="M23" s="532"/>
      <c r="N23" s="532"/>
      <c r="O23" s="540"/>
      <c r="P23" s="887" t="s">
        <v>353</v>
      </c>
      <c r="Q23" s="896"/>
      <c r="R23" s="904"/>
      <c r="S23" s="916">
        <f>IF(S22="","",VLOOKUP(S22,'別紙２【記載例】シフト記号表（勤務時間帯）'!$C$6:$K$35,9,FALSE))</f>
        <v>8</v>
      </c>
      <c r="T23" s="923">
        <f>IF(T22="","",VLOOKUP(T22,'別紙２【記載例】シフト記号表（勤務時間帯）'!$C$6:$K$35,9,FALSE))</f>
        <v>8</v>
      </c>
      <c r="U23" s="923" t="str">
        <f>IF(U22="","",VLOOKUP(U22,'別紙２【記載例】シフト記号表（勤務時間帯）'!$C$6:$K$35,9,FALSE))</f>
        <v/>
      </c>
      <c r="V23" s="923">
        <f>IF(V22="","",VLOOKUP(V22,'別紙２【記載例】シフト記号表（勤務時間帯）'!$C$6:$K$35,9,FALSE))</f>
        <v>8</v>
      </c>
      <c r="W23" s="923">
        <f>IF(W22="","",VLOOKUP(W22,'別紙２【記載例】シフト記号表（勤務時間帯）'!$C$6:$K$35,9,FALSE))</f>
        <v>8</v>
      </c>
      <c r="X23" s="923" t="str">
        <f>IF(X22="","",VLOOKUP(X22,'別紙２【記載例】シフト記号表（勤務時間帯）'!$C$6:$K$35,9,FALSE))</f>
        <v/>
      </c>
      <c r="Y23" s="930">
        <f>IF(Y22="","",VLOOKUP(Y22,'別紙２【記載例】シフト記号表（勤務時間帯）'!$C$6:$K$35,9,FALSE))</f>
        <v>8</v>
      </c>
      <c r="Z23" s="916">
        <f>IF(Z22="","",VLOOKUP(Z22,'別紙２【記載例】シフト記号表（勤務時間帯）'!$C$6:$K$35,9,FALSE))</f>
        <v>8</v>
      </c>
      <c r="AA23" s="923">
        <f>IF(AA22="","",VLOOKUP(AA22,'別紙２【記載例】シフト記号表（勤務時間帯）'!$C$6:$K$35,9,FALSE))</f>
        <v>8</v>
      </c>
      <c r="AB23" s="923" t="str">
        <f>IF(AB22="","",VLOOKUP(AB22,'別紙２【記載例】シフト記号表（勤務時間帯）'!$C$6:$K$35,9,FALSE))</f>
        <v/>
      </c>
      <c r="AC23" s="923">
        <f>IF(AC22="","",VLOOKUP(AC22,'別紙２【記載例】シフト記号表（勤務時間帯）'!$C$6:$K$35,9,FALSE))</f>
        <v>8</v>
      </c>
      <c r="AD23" s="923">
        <f>IF(AD22="","",VLOOKUP(AD22,'別紙２【記載例】シフト記号表（勤務時間帯）'!$C$6:$K$35,9,FALSE))</f>
        <v>8</v>
      </c>
      <c r="AE23" s="923" t="str">
        <f>IF(AE22="","",VLOOKUP(AE22,'別紙２【記載例】シフト記号表（勤務時間帯）'!$C$6:$K$35,9,FALSE))</f>
        <v/>
      </c>
      <c r="AF23" s="930">
        <f>IF(AF22="","",VLOOKUP(AF22,'別紙２【記載例】シフト記号表（勤務時間帯）'!$C$6:$K$35,9,FALSE))</f>
        <v>8</v>
      </c>
      <c r="AG23" s="916">
        <f>IF(AG22="","",VLOOKUP(AG22,'別紙２【記載例】シフト記号表（勤務時間帯）'!$C$6:$K$35,9,FALSE))</f>
        <v>8</v>
      </c>
      <c r="AH23" s="923">
        <f>IF(AH22="","",VLOOKUP(AH22,'別紙２【記載例】シフト記号表（勤務時間帯）'!$C$6:$K$35,9,FALSE))</f>
        <v>8</v>
      </c>
      <c r="AI23" s="923" t="str">
        <f>IF(AI22="","",VLOOKUP(AI22,'別紙２【記載例】シフト記号表（勤務時間帯）'!$C$6:$K$35,9,FALSE))</f>
        <v/>
      </c>
      <c r="AJ23" s="923">
        <f>IF(AJ22="","",VLOOKUP(AJ22,'別紙２【記載例】シフト記号表（勤務時間帯）'!$C$6:$K$35,9,FALSE))</f>
        <v>8</v>
      </c>
      <c r="AK23" s="923">
        <f>IF(AK22="","",VLOOKUP(AK22,'別紙２【記載例】シフト記号表（勤務時間帯）'!$C$6:$K$35,9,FALSE))</f>
        <v>8</v>
      </c>
      <c r="AL23" s="923" t="str">
        <f>IF(AL22="","",VLOOKUP(AL22,'別紙２【記載例】シフト記号表（勤務時間帯）'!$C$6:$K$35,9,FALSE))</f>
        <v/>
      </c>
      <c r="AM23" s="930">
        <f>IF(AM22="","",VLOOKUP(AM22,'別紙２【記載例】シフト記号表（勤務時間帯）'!$C$6:$K$35,9,FALSE))</f>
        <v>8</v>
      </c>
      <c r="AN23" s="916">
        <f>IF(AN22="","",VLOOKUP(AN22,'別紙２【記載例】シフト記号表（勤務時間帯）'!$C$6:$K$35,9,FALSE))</f>
        <v>8</v>
      </c>
      <c r="AO23" s="923">
        <f>IF(AO22="","",VLOOKUP(AO22,'別紙２【記載例】シフト記号表（勤務時間帯）'!$C$6:$K$35,9,FALSE))</f>
        <v>8</v>
      </c>
      <c r="AP23" s="923" t="str">
        <f>IF(AP22="","",VLOOKUP(AP22,'別紙２【記載例】シフト記号表（勤務時間帯）'!$C$6:$K$35,9,FALSE))</f>
        <v/>
      </c>
      <c r="AQ23" s="923">
        <f>IF(AQ22="","",VLOOKUP(AQ22,'別紙２【記載例】シフト記号表（勤務時間帯）'!$C$6:$K$35,9,FALSE))</f>
        <v>8</v>
      </c>
      <c r="AR23" s="923">
        <f>IF(AR22="","",VLOOKUP(AR22,'別紙２【記載例】シフト記号表（勤務時間帯）'!$C$6:$K$35,9,FALSE))</f>
        <v>8</v>
      </c>
      <c r="AS23" s="923" t="str">
        <f>IF(AS22="","",VLOOKUP(AS22,'別紙２【記載例】シフト記号表（勤務時間帯）'!$C$6:$K$35,9,FALSE))</f>
        <v/>
      </c>
      <c r="AT23" s="930">
        <f>IF(AT22="","",VLOOKUP(AT22,'別紙２【記載例】シフト記号表（勤務時間帯）'!$C$6:$K$35,9,FALSE))</f>
        <v>8</v>
      </c>
      <c r="AU23" s="916" t="str">
        <f>IF(AU22="","",VLOOKUP(AU22,'別紙２【記載例】シフト記号表（勤務時間帯）'!$C$6:$K$35,9,FALSE))</f>
        <v/>
      </c>
      <c r="AV23" s="923" t="str">
        <f>IF(AV22="","",VLOOKUP(AV22,'別紙２【記載例】シフト記号表（勤務時間帯）'!$C$6:$K$35,9,FALSE))</f>
        <v/>
      </c>
      <c r="AW23" s="923" t="str">
        <f>IF(AW22="","",VLOOKUP(AW22,'別紙２【記載例】シフト記号表（勤務時間帯）'!$C$6:$K$35,9,FALSE))</f>
        <v/>
      </c>
      <c r="AX23" s="946">
        <f>IF($BB$3="４週",SUM(S23:AT23),IF($BB$3="暦月",SUM(S23:AW23),""))</f>
        <v>160</v>
      </c>
      <c r="AY23" s="959"/>
      <c r="AZ23" s="971">
        <f>IF($BB$3="４週",AX23/4,IF($BB$3="暦月",'別紙２【記載例】通所型サービス'!AX23/('別紙２【記載例】通所型サービス'!$BB$8/7),""))</f>
        <v>40</v>
      </c>
      <c r="BA23" s="981"/>
      <c r="BB23" s="719"/>
      <c r="BC23" s="735"/>
      <c r="BD23" s="735"/>
      <c r="BE23" s="735"/>
      <c r="BF23" s="750"/>
    </row>
    <row r="24" spans="2:58" ht="20.25" customHeight="1">
      <c r="B24" s="836"/>
      <c r="C24" s="443"/>
      <c r="D24" s="462"/>
      <c r="E24" s="472"/>
      <c r="F24" s="480" t="str">
        <f>C22</f>
        <v>管理者</v>
      </c>
      <c r="G24" s="491"/>
      <c r="H24" s="503"/>
      <c r="I24" s="512"/>
      <c r="J24" s="512"/>
      <c r="K24" s="517"/>
      <c r="L24" s="524"/>
      <c r="M24" s="532"/>
      <c r="N24" s="532"/>
      <c r="O24" s="540"/>
      <c r="P24" s="888" t="s">
        <v>507</v>
      </c>
      <c r="Q24" s="897"/>
      <c r="R24" s="905"/>
      <c r="S24" s="917">
        <f>IF(S22="","",VLOOKUP(S22,'別紙２【記載例】シフト記号表（勤務時間帯）'!$C$6:$U$35,19,FALSE))</f>
        <v>7</v>
      </c>
      <c r="T24" s="924">
        <f>IF(T22="","",VLOOKUP(T22,'別紙２【記載例】シフト記号表（勤務時間帯）'!$C$6:$U$35,19,FALSE))</f>
        <v>7</v>
      </c>
      <c r="U24" s="924" t="str">
        <f>IF(U22="","",VLOOKUP(U22,'別紙２【記載例】シフト記号表（勤務時間帯）'!$C$6:$U$35,19,FALSE))</f>
        <v/>
      </c>
      <c r="V24" s="924">
        <f>IF(V22="","",VLOOKUP(V22,'別紙２【記載例】シフト記号表（勤務時間帯）'!$C$6:$U$35,19,FALSE))</f>
        <v>7</v>
      </c>
      <c r="W24" s="924">
        <f>IF(W22="","",VLOOKUP(W22,'別紙２【記載例】シフト記号表（勤務時間帯）'!$C$6:$U$35,19,FALSE))</f>
        <v>7</v>
      </c>
      <c r="X24" s="924" t="str">
        <f>IF(X22="","",VLOOKUP(X22,'別紙２【記載例】シフト記号表（勤務時間帯）'!$C$6:$U$35,19,FALSE))</f>
        <v/>
      </c>
      <c r="Y24" s="931">
        <f>IF(Y22="","",VLOOKUP(Y22,'別紙２【記載例】シフト記号表（勤務時間帯）'!$C$6:$U$35,19,FALSE))</f>
        <v>7</v>
      </c>
      <c r="Z24" s="917">
        <f>IF(Z22="","",VLOOKUP(Z22,'別紙２【記載例】シフト記号表（勤務時間帯）'!$C$6:$U$35,19,FALSE))</f>
        <v>7</v>
      </c>
      <c r="AA24" s="924">
        <f>IF(AA22="","",VLOOKUP(AA22,'別紙２【記載例】シフト記号表（勤務時間帯）'!$C$6:$U$35,19,FALSE))</f>
        <v>7</v>
      </c>
      <c r="AB24" s="924" t="str">
        <f>IF(AB22="","",VLOOKUP(AB22,'別紙２【記載例】シフト記号表（勤務時間帯）'!$C$6:$U$35,19,FALSE))</f>
        <v/>
      </c>
      <c r="AC24" s="924">
        <f>IF(AC22="","",VLOOKUP(AC22,'別紙２【記載例】シフト記号表（勤務時間帯）'!$C$6:$U$35,19,FALSE))</f>
        <v>7</v>
      </c>
      <c r="AD24" s="924">
        <f>IF(AD22="","",VLOOKUP(AD22,'別紙２【記載例】シフト記号表（勤務時間帯）'!$C$6:$U$35,19,FALSE))</f>
        <v>7</v>
      </c>
      <c r="AE24" s="924" t="str">
        <f>IF(AE22="","",VLOOKUP(AE22,'別紙２【記載例】シフト記号表（勤務時間帯）'!$C$6:$U$35,19,FALSE))</f>
        <v/>
      </c>
      <c r="AF24" s="931">
        <f>IF(AF22="","",VLOOKUP(AF22,'別紙２【記載例】シフト記号表（勤務時間帯）'!$C$6:$U$35,19,FALSE))</f>
        <v>7</v>
      </c>
      <c r="AG24" s="917">
        <f>IF(AG22="","",VLOOKUP(AG22,'別紙２【記載例】シフト記号表（勤務時間帯）'!$C$6:$U$35,19,FALSE))</f>
        <v>7</v>
      </c>
      <c r="AH24" s="924">
        <f>IF(AH22="","",VLOOKUP(AH22,'別紙２【記載例】シフト記号表（勤務時間帯）'!$C$6:$U$35,19,FALSE))</f>
        <v>7</v>
      </c>
      <c r="AI24" s="924" t="str">
        <f>IF(AI22="","",VLOOKUP(AI22,'別紙２【記載例】シフト記号表（勤務時間帯）'!$C$6:$U$35,19,FALSE))</f>
        <v/>
      </c>
      <c r="AJ24" s="924">
        <f>IF(AJ22="","",VLOOKUP(AJ22,'別紙２【記載例】シフト記号表（勤務時間帯）'!$C$6:$U$35,19,FALSE))</f>
        <v>7</v>
      </c>
      <c r="AK24" s="924">
        <f>IF(AK22="","",VLOOKUP(AK22,'別紙２【記載例】シフト記号表（勤務時間帯）'!$C$6:$U$35,19,FALSE))</f>
        <v>7</v>
      </c>
      <c r="AL24" s="924" t="str">
        <f>IF(AL22="","",VLOOKUP(AL22,'別紙２【記載例】シフト記号表（勤務時間帯）'!$C$6:$U$35,19,FALSE))</f>
        <v/>
      </c>
      <c r="AM24" s="931">
        <f>IF(AM22="","",VLOOKUP(AM22,'別紙２【記載例】シフト記号表（勤務時間帯）'!$C$6:$U$35,19,FALSE))</f>
        <v>7</v>
      </c>
      <c r="AN24" s="917">
        <f>IF(AN22="","",VLOOKUP(AN22,'別紙２【記載例】シフト記号表（勤務時間帯）'!$C$6:$U$35,19,FALSE))</f>
        <v>7</v>
      </c>
      <c r="AO24" s="924">
        <f>IF(AO22="","",VLOOKUP(AO22,'別紙２【記載例】シフト記号表（勤務時間帯）'!$C$6:$U$35,19,FALSE))</f>
        <v>7</v>
      </c>
      <c r="AP24" s="924" t="str">
        <f>IF(AP22="","",VLOOKUP(AP22,'別紙２【記載例】シフト記号表（勤務時間帯）'!$C$6:$U$35,19,FALSE))</f>
        <v/>
      </c>
      <c r="AQ24" s="924">
        <f>IF(AQ22="","",VLOOKUP(AQ22,'別紙２【記載例】シフト記号表（勤務時間帯）'!$C$6:$U$35,19,FALSE))</f>
        <v>7</v>
      </c>
      <c r="AR24" s="924">
        <f>IF(AR22="","",VLOOKUP(AR22,'別紙２【記載例】シフト記号表（勤務時間帯）'!$C$6:$U$35,19,FALSE))</f>
        <v>7</v>
      </c>
      <c r="AS24" s="924" t="str">
        <f>IF(AS22="","",VLOOKUP(AS22,'別紙２【記載例】シフト記号表（勤務時間帯）'!$C$6:$U$35,19,FALSE))</f>
        <v/>
      </c>
      <c r="AT24" s="931">
        <f>IF(AT22="","",VLOOKUP(AT22,'別紙２【記載例】シフト記号表（勤務時間帯）'!$C$6:$U$35,19,FALSE))</f>
        <v>7</v>
      </c>
      <c r="AU24" s="917" t="str">
        <f>IF(AU22="","",VLOOKUP(AU22,'別紙２【記載例】シフト記号表（勤務時間帯）'!$C$6:$U$35,19,FALSE))</f>
        <v/>
      </c>
      <c r="AV24" s="924" t="str">
        <f>IF(AV22="","",VLOOKUP(AV22,'別紙２【記載例】シフト記号表（勤務時間帯）'!$C$6:$U$35,19,FALSE))</f>
        <v/>
      </c>
      <c r="AW24" s="924" t="str">
        <f>IF(AW22="","",VLOOKUP(AW22,'別紙２【記載例】シフト記号表（勤務時間帯）'!$C$6:$U$35,19,FALSE))</f>
        <v/>
      </c>
      <c r="AX24" s="947">
        <f>IF($BB$3="４週",SUM(S24:AT24),IF($BB$3="暦月",SUM(S24:AW24),""))</f>
        <v>140</v>
      </c>
      <c r="AY24" s="960"/>
      <c r="AZ24" s="972">
        <f>IF($BB$3="４週",AX24/4,IF($BB$3="暦月",'別紙２【記載例】通所型サービス'!AX24/('別紙２【記載例】通所型サービス'!$BB$8/7),""))</f>
        <v>35</v>
      </c>
      <c r="BA24" s="982"/>
      <c r="BB24" s="720"/>
      <c r="BC24" s="736"/>
      <c r="BD24" s="736"/>
      <c r="BE24" s="736"/>
      <c r="BF24" s="751"/>
    </row>
    <row r="25" spans="2:58" ht="20.25" customHeight="1">
      <c r="B25" s="836">
        <f>B22+1</f>
        <v>2</v>
      </c>
      <c r="C25" s="444" t="s">
        <v>130</v>
      </c>
      <c r="D25" s="463"/>
      <c r="E25" s="473"/>
      <c r="F25" s="481"/>
      <c r="G25" s="481" t="s">
        <v>589</v>
      </c>
      <c r="H25" s="504" t="s">
        <v>604</v>
      </c>
      <c r="I25" s="512"/>
      <c r="J25" s="512"/>
      <c r="K25" s="517"/>
      <c r="L25" s="525" t="s">
        <v>612</v>
      </c>
      <c r="M25" s="533"/>
      <c r="N25" s="533"/>
      <c r="O25" s="541"/>
      <c r="P25" s="889" t="s">
        <v>506</v>
      </c>
      <c r="Q25" s="898"/>
      <c r="R25" s="906"/>
      <c r="S25" s="580"/>
      <c r="T25" s="595" t="s">
        <v>169</v>
      </c>
      <c r="U25" s="595" t="s">
        <v>169</v>
      </c>
      <c r="V25" s="595" t="s">
        <v>169</v>
      </c>
      <c r="W25" s="595" t="s">
        <v>169</v>
      </c>
      <c r="X25" s="595" t="s">
        <v>169</v>
      </c>
      <c r="Y25" s="610"/>
      <c r="Z25" s="580"/>
      <c r="AA25" s="595" t="s">
        <v>169</v>
      </c>
      <c r="AB25" s="595" t="s">
        <v>169</v>
      </c>
      <c r="AC25" s="595" t="s">
        <v>169</v>
      </c>
      <c r="AD25" s="595" t="s">
        <v>169</v>
      </c>
      <c r="AE25" s="595" t="s">
        <v>169</v>
      </c>
      <c r="AF25" s="610"/>
      <c r="AG25" s="580"/>
      <c r="AH25" s="595" t="s">
        <v>169</v>
      </c>
      <c r="AI25" s="595" t="s">
        <v>169</v>
      </c>
      <c r="AJ25" s="595" t="s">
        <v>169</v>
      </c>
      <c r="AK25" s="595" t="s">
        <v>169</v>
      </c>
      <c r="AL25" s="595" t="s">
        <v>169</v>
      </c>
      <c r="AM25" s="610"/>
      <c r="AN25" s="580"/>
      <c r="AO25" s="595" t="s">
        <v>169</v>
      </c>
      <c r="AP25" s="595" t="s">
        <v>169</v>
      </c>
      <c r="AQ25" s="595" t="s">
        <v>169</v>
      </c>
      <c r="AR25" s="595" t="s">
        <v>169</v>
      </c>
      <c r="AS25" s="595" t="s">
        <v>169</v>
      </c>
      <c r="AT25" s="610"/>
      <c r="AU25" s="580"/>
      <c r="AV25" s="595"/>
      <c r="AW25" s="595"/>
      <c r="AX25" s="948"/>
      <c r="AY25" s="961"/>
      <c r="AZ25" s="973"/>
      <c r="BA25" s="983"/>
      <c r="BB25" s="721"/>
      <c r="BC25" s="737"/>
      <c r="BD25" s="737"/>
      <c r="BE25" s="737"/>
      <c r="BF25" s="752"/>
    </row>
    <row r="26" spans="2:58" ht="20.25" customHeight="1">
      <c r="B26" s="836"/>
      <c r="C26" s="442"/>
      <c r="D26" s="461"/>
      <c r="E26" s="471"/>
      <c r="F26" s="479"/>
      <c r="G26" s="491"/>
      <c r="H26" s="503"/>
      <c r="I26" s="512"/>
      <c r="J26" s="512"/>
      <c r="K26" s="517"/>
      <c r="L26" s="524"/>
      <c r="M26" s="532"/>
      <c r="N26" s="532"/>
      <c r="O26" s="540"/>
      <c r="P26" s="887" t="s">
        <v>353</v>
      </c>
      <c r="Q26" s="896"/>
      <c r="R26" s="904"/>
      <c r="S26" s="916" t="str">
        <f>IF(S25="","",VLOOKUP(S25,'別紙２【記載例】シフト記号表（勤務時間帯）'!$C$6:$K$35,9,FALSE))</f>
        <v/>
      </c>
      <c r="T26" s="923">
        <f>IF(T25="","",VLOOKUP(T25,'別紙２【記載例】シフト記号表（勤務時間帯）'!$C$6:$K$35,9,FALSE))</f>
        <v>8</v>
      </c>
      <c r="U26" s="923">
        <f>IF(U25="","",VLOOKUP(U25,'別紙２【記載例】シフト記号表（勤務時間帯）'!$C$6:$K$35,9,FALSE))</f>
        <v>8</v>
      </c>
      <c r="V26" s="923">
        <f>IF(V25="","",VLOOKUP(V25,'別紙２【記載例】シフト記号表（勤務時間帯）'!$C$6:$K$35,9,FALSE))</f>
        <v>8</v>
      </c>
      <c r="W26" s="923">
        <f>IF(W25="","",VLOOKUP(W25,'別紙２【記載例】シフト記号表（勤務時間帯）'!$C$6:$K$35,9,FALSE))</f>
        <v>8</v>
      </c>
      <c r="X26" s="923">
        <f>IF(X25="","",VLOOKUP(X25,'別紙２【記載例】シフト記号表（勤務時間帯）'!$C$6:$K$35,9,FALSE))</f>
        <v>8</v>
      </c>
      <c r="Y26" s="930" t="str">
        <f>IF(Y25="","",VLOOKUP(Y25,'別紙２【記載例】シフト記号表（勤務時間帯）'!$C$6:$K$35,9,FALSE))</f>
        <v/>
      </c>
      <c r="Z26" s="916" t="str">
        <f>IF(Z25="","",VLOOKUP(Z25,'別紙２【記載例】シフト記号表（勤務時間帯）'!$C$6:$K$35,9,FALSE))</f>
        <v/>
      </c>
      <c r="AA26" s="923">
        <f>IF(AA25="","",VLOOKUP(AA25,'別紙２【記載例】シフト記号表（勤務時間帯）'!$C$6:$K$35,9,FALSE))</f>
        <v>8</v>
      </c>
      <c r="AB26" s="923">
        <f>IF(AB25="","",VLOOKUP(AB25,'別紙２【記載例】シフト記号表（勤務時間帯）'!$C$6:$K$35,9,FALSE))</f>
        <v>8</v>
      </c>
      <c r="AC26" s="923">
        <f>IF(AC25="","",VLOOKUP(AC25,'別紙２【記載例】シフト記号表（勤務時間帯）'!$C$6:$K$35,9,FALSE))</f>
        <v>8</v>
      </c>
      <c r="AD26" s="923">
        <f>IF(AD25="","",VLOOKUP(AD25,'別紙２【記載例】シフト記号表（勤務時間帯）'!$C$6:$K$35,9,FALSE))</f>
        <v>8</v>
      </c>
      <c r="AE26" s="923">
        <f>IF(AE25="","",VLOOKUP(AE25,'別紙２【記載例】シフト記号表（勤務時間帯）'!$C$6:$K$35,9,FALSE))</f>
        <v>8</v>
      </c>
      <c r="AF26" s="930" t="str">
        <f>IF(AF25="","",VLOOKUP(AF25,'別紙２【記載例】シフト記号表（勤務時間帯）'!$C$6:$K$35,9,FALSE))</f>
        <v/>
      </c>
      <c r="AG26" s="916" t="str">
        <f>IF(AG25="","",VLOOKUP(AG25,'別紙２【記載例】シフト記号表（勤務時間帯）'!$C$6:$K$35,9,FALSE))</f>
        <v/>
      </c>
      <c r="AH26" s="923">
        <f>IF(AH25="","",VLOOKUP(AH25,'別紙２【記載例】シフト記号表（勤務時間帯）'!$C$6:$K$35,9,FALSE))</f>
        <v>8</v>
      </c>
      <c r="AI26" s="923">
        <f>IF(AI25="","",VLOOKUP(AI25,'別紙２【記載例】シフト記号表（勤務時間帯）'!$C$6:$K$35,9,FALSE))</f>
        <v>8</v>
      </c>
      <c r="AJ26" s="923">
        <f>IF(AJ25="","",VLOOKUP(AJ25,'別紙２【記載例】シフト記号表（勤務時間帯）'!$C$6:$K$35,9,FALSE))</f>
        <v>8</v>
      </c>
      <c r="AK26" s="923">
        <f>IF(AK25="","",VLOOKUP(AK25,'別紙２【記載例】シフト記号表（勤務時間帯）'!$C$6:$K$35,9,FALSE))</f>
        <v>8</v>
      </c>
      <c r="AL26" s="923">
        <f>IF(AL25="","",VLOOKUP(AL25,'別紙２【記載例】シフト記号表（勤務時間帯）'!$C$6:$K$35,9,FALSE))</f>
        <v>8</v>
      </c>
      <c r="AM26" s="930" t="str">
        <f>IF(AM25="","",VLOOKUP(AM25,'別紙２【記載例】シフト記号表（勤務時間帯）'!$C$6:$K$35,9,FALSE))</f>
        <v/>
      </c>
      <c r="AN26" s="916" t="str">
        <f>IF(AN25="","",VLOOKUP(AN25,'別紙２【記載例】シフト記号表（勤務時間帯）'!$C$6:$K$35,9,FALSE))</f>
        <v/>
      </c>
      <c r="AO26" s="923">
        <f>IF(AO25="","",VLOOKUP(AO25,'別紙２【記載例】シフト記号表（勤務時間帯）'!$C$6:$K$35,9,FALSE))</f>
        <v>8</v>
      </c>
      <c r="AP26" s="923">
        <f>IF(AP25="","",VLOOKUP(AP25,'別紙２【記載例】シフト記号表（勤務時間帯）'!$C$6:$K$35,9,FALSE))</f>
        <v>8</v>
      </c>
      <c r="AQ26" s="923">
        <f>IF(AQ25="","",VLOOKUP(AQ25,'別紙２【記載例】シフト記号表（勤務時間帯）'!$C$6:$K$35,9,FALSE))</f>
        <v>8</v>
      </c>
      <c r="AR26" s="923">
        <f>IF(AR25="","",VLOOKUP(AR25,'別紙２【記載例】シフト記号表（勤務時間帯）'!$C$6:$K$35,9,FALSE))</f>
        <v>8</v>
      </c>
      <c r="AS26" s="923">
        <f>IF(AS25="","",VLOOKUP(AS25,'別紙２【記載例】シフト記号表（勤務時間帯）'!$C$6:$K$35,9,FALSE))</f>
        <v>8</v>
      </c>
      <c r="AT26" s="930" t="str">
        <f>IF(AT25="","",VLOOKUP(AT25,'別紙２【記載例】シフト記号表（勤務時間帯）'!$C$6:$K$35,9,FALSE))</f>
        <v/>
      </c>
      <c r="AU26" s="916" t="str">
        <f>IF(AU25="","",VLOOKUP(AU25,'別紙２【記載例】シフト記号表（勤務時間帯）'!$C$6:$K$35,9,FALSE))</f>
        <v/>
      </c>
      <c r="AV26" s="923" t="str">
        <f>IF(AV25="","",VLOOKUP(AV25,'別紙２【記載例】シフト記号表（勤務時間帯）'!$C$6:$K$35,9,FALSE))</f>
        <v/>
      </c>
      <c r="AW26" s="923" t="str">
        <f>IF(AW25="","",VLOOKUP(AW25,'別紙２【記載例】シフト記号表（勤務時間帯）'!$C$6:$K$35,9,FALSE))</f>
        <v/>
      </c>
      <c r="AX26" s="946">
        <f>IF($BB$3="４週",SUM(S26:AT26),IF($BB$3="暦月",SUM(S26:AW26),""))</f>
        <v>160</v>
      </c>
      <c r="AY26" s="959"/>
      <c r="AZ26" s="971">
        <f>IF($BB$3="４週",AX26/4,IF($BB$3="暦月",'別紙２【記載例】通所型サービス'!AX26/('別紙２【記載例】通所型サービス'!$BB$8/7),""))</f>
        <v>40</v>
      </c>
      <c r="BA26" s="981"/>
      <c r="BB26" s="719"/>
      <c r="BC26" s="735"/>
      <c r="BD26" s="735"/>
      <c r="BE26" s="735"/>
      <c r="BF26" s="750"/>
    </row>
    <row r="27" spans="2:58" ht="20.25" customHeight="1">
      <c r="B27" s="836"/>
      <c r="C27" s="443"/>
      <c r="D27" s="462"/>
      <c r="E27" s="472"/>
      <c r="F27" s="479" t="str">
        <f>C25</f>
        <v>生活相談員</v>
      </c>
      <c r="G27" s="492"/>
      <c r="H27" s="503"/>
      <c r="I27" s="512"/>
      <c r="J27" s="512"/>
      <c r="K27" s="517"/>
      <c r="L27" s="526"/>
      <c r="M27" s="534"/>
      <c r="N27" s="534"/>
      <c r="O27" s="542"/>
      <c r="P27" s="888" t="s">
        <v>507</v>
      </c>
      <c r="Q27" s="897"/>
      <c r="R27" s="905"/>
      <c r="S27" s="917" t="str">
        <f>IF(S25="","",VLOOKUP(S25,'別紙２【記載例】シフト記号表（勤務時間帯）'!$C$6:$U$35,19,FALSE))</f>
        <v/>
      </c>
      <c r="T27" s="924">
        <f>IF(T25="","",VLOOKUP(T25,'別紙２【記載例】シフト記号表（勤務時間帯）'!$C$6:$U$35,19,FALSE))</f>
        <v>7</v>
      </c>
      <c r="U27" s="924">
        <f>IF(U25="","",VLOOKUP(U25,'別紙２【記載例】シフト記号表（勤務時間帯）'!$C$6:$U$35,19,FALSE))</f>
        <v>7</v>
      </c>
      <c r="V27" s="924">
        <f>IF(V25="","",VLOOKUP(V25,'別紙２【記載例】シフト記号表（勤務時間帯）'!$C$6:$U$35,19,FALSE))</f>
        <v>7</v>
      </c>
      <c r="W27" s="924">
        <f>IF(W25="","",VLOOKUP(W25,'別紙２【記載例】シフト記号表（勤務時間帯）'!$C$6:$U$35,19,FALSE))</f>
        <v>7</v>
      </c>
      <c r="X27" s="924">
        <f>IF(X25="","",VLOOKUP(X25,'別紙２【記載例】シフト記号表（勤務時間帯）'!$C$6:$U$35,19,FALSE))</f>
        <v>7</v>
      </c>
      <c r="Y27" s="931" t="str">
        <f>IF(Y25="","",VLOOKUP(Y25,'別紙２【記載例】シフト記号表（勤務時間帯）'!$C$6:$U$35,19,FALSE))</f>
        <v/>
      </c>
      <c r="Z27" s="917" t="str">
        <f>IF(Z25="","",VLOOKUP(Z25,'別紙２【記載例】シフト記号表（勤務時間帯）'!$C$6:$U$35,19,FALSE))</f>
        <v/>
      </c>
      <c r="AA27" s="924">
        <f>IF(AA25="","",VLOOKUP(AA25,'別紙２【記載例】シフト記号表（勤務時間帯）'!$C$6:$U$35,19,FALSE))</f>
        <v>7</v>
      </c>
      <c r="AB27" s="924">
        <f>IF(AB25="","",VLOOKUP(AB25,'別紙２【記載例】シフト記号表（勤務時間帯）'!$C$6:$U$35,19,FALSE))</f>
        <v>7</v>
      </c>
      <c r="AC27" s="924">
        <f>IF(AC25="","",VLOOKUP(AC25,'別紙２【記載例】シフト記号表（勤務時間帯）'!$C$6:$U$35,19,FALSE))</f>
        <v>7</v>
      </c>
      <c r="AD27" s="924">
        <f>IF(AD25="","",VLOOKUP(AD25,'別紙２【記載例】シフト記号表（勤務時間帯）'!$C$6:$U$35,19,FALSE))</f>
        <v>7</v>
      </c>
      <c r="AE27" s="924">
        <f>IF(AE25="","",VLOOKUP(AE25,'別紙２【記載例】シフト記号表（勤務時間帯）'!$C$6:$U$35,19,FALSE))</f>
        <v>7</v>
      </c>
      <c r="AF27" s="931" t="str">
        <f>IF(AF25="","",VLOOKUP(AF25,'別紙２【記載例】シフト記号表（勤務時間帯）'!$C$6:$U$35,19,FALSE))</f>
        <v/>
      </c>
      <c r="AG27" s="917" t="str">
        <f>IF(AG25="","",VLOOKUP(AG25,'別紙２【記載例】シフト記号表（勤務時間帯）'!$C$6:$U$35,19,FALSE))</f>
        <v/>
      </c>
      <c r="AH27" s="924">
        <f>IF(AH25="","",VLOOKUP(AH25,'別紙２【記載例】シフト記号表（勤務時間帯）'!$C$6:$U$35,19,FALSE))</f>
        <v>7</v>
      </c>
      <c r="AI27" s="924">
        <f>IF(AI25="","",VLOOKUP(AI25,'別紙２【記載例】シフト記号表（勤務時間帯）'!$C$6:$U$35,19,FALSE))</f>
        <v>7</v>
      </c>
      <c r="AJ27" s="924">
        <f>IF(AJ25="","",VLOOKUP(AJ25,'別紙２【記載例】シフト記号表（勤務時間帯）'!$C$6:$U$35,19,FALSE))</f>
        <v>7</v>
      </c>
      <c r="AK27" s="924">
        <f>IF(AK25="","",VLOOKUP(AK25,'別紙２【記載例】シフト記号表（勤務時間帯）'!$C$6:$U$35,19,FALSE))</f>
        <v>7</v>
      </c>
      <c r="AL27" s="924">
        <f>IF(AL25="","",VLOOKUP(AL25,'別紙２【記載例】シフト記号表（勤務時間帯）'!$C$6:$U$35,19,FALSE))</f>
        <v>7</v>
      </c>
      <c r="AM27" s="931" t="str">
        <f>IF(AM25="","",VLOOKUP(AM25,'別紙２【記載例】シフト記号表（勤務時間帯）'!$C$6:$U$35,19,FALSE))</f>
        <v/>
      </c>
      <c r="AN27" s="917" t="str">
        <f>IF(AN25="","",VLOOKUP(AN25,'別紙２【記載例】シフト記号表（勤務時間帯）'!$C$6:$U$35,19,FALSE))</f>
        <v/>
      </c>
      <c r="AO27" s="924">
        <f>IF(AO25="","",VLOOKUP(AO25,'別紙２【記載例】シフト記号表（勤務時間帯）'!$C$6:$U$35,19,FALSE))</f>
        <v>7</v>
      </c>
      <c r="AP27" s="924">
        <f>IF(AP25="","",VLOOKUP(AP25,'別紙２【記載例】シフト記号表（勤務時間帯）'!$C$6:$U$35,19,FALSE))</f>
        <v>7</v>
      </c>
      <c r="AQ27" s="924">
        <f>IF(AQ25="","",VLOOKUP(AQ25,'別紙２【記載例】シフト記号表（勤務時間帯）'!$C$6:$U$35,19,FALSE))</f>
        <v>7</v>
      </c>
      <c r="AR27" s="924">
        <f>IF(AR25="","",VLOOKUP(AR25,'別紙２【記載例】シフト記号表（勤務時間帯）'!$C$6:$U$35,19,FALSE))</f>
        <v>7</v>
      </c>
      <c r="AS27" s="924">
        <f>IF(AS25="","",VLOOKUP(AS25,'別紙２【記載例】シフト記号表（勤務時間帯）'!$C$6:$U$35,19,FALSE))</f>
        <v>7</v>
      </c>
      <c r="AT27" s="931" t="str">
        <f>IF(AT25="","",VLOOKUP(AT25,'別紙２【記載例】シフト記号表（勤務時間帯）'!$C$6:$U$35,19,FALSE))</f>
        <v/>
      </c>
      <c r="AU27" s="917" t="str">
        <f>IF(AU25="","",VLOOKUP(AU25,'別紙２【記載例】シフト記号表（勤務時間帯）'!$C$6:$U$35,19,FALSE))</f>
        <v/>
      </c>
      <c r="AV27" s="924" t="str">
        <f>IF(AV25="","",VLOOKUP(AV25,'別紙２【記載例】シフト記号表（勤務時間帯）'!$C$6:$U$35,19,FALSE))</f>
        <v/>
      </c>
      <c r="AW27" s="924" t="str">
        <f>IF(AW25="","",VLOOKUP(AW25,'別紙２【記載例】シフト記号表（勤務時間帯）'!$C$6:$U$35,19,FALSE))</f>
        <v/>
      </c>
      <c r="AX27" s="947">
        <f>IF($BB$3="４週",SUM(S27:AT27),IF($BB$3="暦月",SUM(S27:AW27),""))</f>
        <v>140</v>
      </c>
      <c r="AY27" s="960"/>
      <c r="AZ27" s="972">
        <f>IF($BB$3="４週",AX27/4,IF($BB$3="暦月",'別紙２【記載例】通所型サービス'!AX27/('別紙２【記載例】通所型サービス'!$BB$8/7),""))</f>
        <v>35</v>
      </c>
      <c r="BA27" s="982"/>
      <c r="BB27" s="720"/>
      <c r="BC27" s="736"/>
      <c r="BD27" s="736"/>
      <c r="BE27" s="736"/>
      <c r="BF27" s="751"/>
    </row>
    <row r="28" spans="2:58" ht="20.25" customHeight="1">
      <c r="B28" s="836">
        <f>B25+1</f>
        <v>3</v>
      </c>
      <c r="C28" s="445" t="s">
        <v>130</v>
      </c>
      <c r="D28" s="464"/>
      <c r="E28" s="474"/>
      <c r="F28" s="481"/>
      <c r="G28" s="481" t="s">
        <v>331</v>
      </c>
      <c r="H28" s="504" t="s">
        <v>98</v>
      </c>
      <c r="I28" s="512"/>
      <c r="J28" s="512"/>
      <c r="K28" s="517"/>
      <c r="L28" s="525" t="s">
        <v>612</v>
      </c>
      <c r="M28" s="533"/>
      <c r="N28" s="533"/>
      <c r="O28" s="541"/>
      <c r="P28" s="889" t="s">
        <v>506</v>
      </c>
      <c r="Q28" s="898"/>
      <c r="R28" s="906"/>
      <c r="S28" s="580" t="s">
        <v>169</v>
      </c>
      <c r="T28" s="595"/>
      <c r="U28" s="595"/>
      <c r="V28" s="595"/>
      <c r="W28" s="595"/>
      <c r="X28" s="595"/>
      <c r="Y28" s="610" t="s">
        <v>169</v>
      </c>
      <c r="Z28" s="580" t="s">
        <v>169</v>
      </c>
      <c r="AA28" s="595"/>
      <c r="AB28" s="595"/>
      <c r="AC28" s="595"/>
      <c r="AD28" s="595"/>
      <c r="AE28" s="595"/>
      <c r="AF28" s="610" t="s">
        <v>169</v>
      </c>
      <c r="AG28" s="580" t="s">
        <v>169</v>
      </c>
      <c r="AH28" s="595"/>
      <c r="AI28" s="595"/>
      <c r="AJ28" s="595"/>
      <c r="AK28" s="595"/>
      <c r="AL28" s="595"/>
      <c r="AM28" s="610" t="s">
        <v>169</v>
      </c>
      <c r="AN28" s="580" t="s">
        <v>169</v>
      </c>
      <c r="AO28" s="595"/>
      <c r="AP28" s="595"/>
      <c r="AQ28" s="595"/>
      <c r="AR28" s="595"/>
      <c r="AS28" s="595"/>
      <c r="AT28" s="610" t="s">
        <v>169</v>
      </c>
      <c r="AU28" s="580"/>
      <c r="AV28" s="595"/>
      <c r="AW28" s="595"/>
      <c r="AX28" s="948"/>
      <c r="AY28" s="961"/>
      <c r="AZ28" s="973"/>
      <c r="BA28" s="983"/>
      <c r="BB28" s="721" t="s">
        <v>505</v>
      </c>
      <c r="BC28" s="737"/>
      <c r="BD28" s="737"/>
      <c r="BE28" s="737"/>
      <c r="BF28" s="752"/>
    </row>
    <row r="29" spans="2:58" ht="20.25" customHeight="1">
      <c r="B29" s="836"/>
      <c r="C29" s="446"/>
      <c r="D29" s="465"/>
      <c r="E29" s="475"/>
      <c r="F29" s="479"/>
      <c r="G29" s="491"/>
      <c r="H29" s="503"/>
      <c r="I29" s="512"/>
      <c r="J29" s="512"/>
      <c r="K29" s="517"/>
      <c r="L29" s="524"/>
      <c r="M29" s="532"/>
      <c r="N29" s="532"/>
      <c r="O29" s="540"/>
      <c r="P29" s="887" t="s">
        <v>353</v>
      </c>
      <c r="Q29" s="896"/>
      <c r="R29" s="904"/>
      <c r="S29" s="916">
        <f>IF(S28="","",VLOOKUP(S28,'別紙２【記載例】シフト記号表（勤務時間帯）'!$C$6:$K$35,9,FALSE))</f>
        <v>8</v>
      </c>
      <c r="T29" s="923" t="str">
        <f>IF(T28="","",VLOOKUP(T28,'別紙２【記載例】シフト記号表（勤務時間帯）'!$C$6:$K$35,9,FALSE))</f>
        <v/>
      </c>
      <c r="U29" s="923" t="str">
        <f>IF(U28="","",VLOOKUP(U28,'別紙２【記載例】シフト記号表（勤務時間帯）'!$C$6:$K$35,9,FALSE))</f>
        <v/>
      </c>
      <c r="V29" s="923" t="str">
        <f>IF(V28="","",VLOOKUP(V28,'別紙２【記載例】シフト記号表（勤務時間帯）'!$C$6:$K$35,9,FALSE))</f>
        <v/>
      </c>
      <c r="W29" s="923" t="str">
        <f>IF(W28="","",VLOOKUP(W28,'別紙２【記載例】シフト記号表（勤務時間帯）'!$C$6:$K$35,9,FALSE))</f>
        <v/>
      </c>
      <c r="X29" s="923" t="str">
        <f>IF(X28="","",VLOOKUP(X28,'別紙２【記載例】シフト記号表（勤務時間帯）'!$C$6:$K$35,9,FALSE))</f>
        <v/>
      </c>
      <c r="Y29" s="930">
        <f>IF(Y28="","",VLOOKUP(Y28,'別紙２【記載例】シフト記号表（勤務時間帯）'!$C$6:$K$35,9,FALSE))</f>
        <v>8</v>
      </c>
      <c r="Z29" s="916">
        <f>IF(Z28="","",VLOOKUP(Z28,'別紙２【記載例】シフト記号表（勤務時間帯）'!$C$6:$K$35,9,FALSE))</f>
        <v>8</v>
      </c>
      <c r="AA29" s="923" t="str">
        <f>IF(AA28="","",VLOOKUP(AA28,'別紙２【記載例】シフト記号表（勤務時間帯）'!$C$6:$K$35,9,FALSE))</f>
        <v/>
      </c>
      <c r="AB29" s="923" t="str">
        <f>IF(AB28="","",VLOOKUP(AB28,'別紙２【記載例】シフト記号表（勤務時間帯）'!$C$6:$K$35,9,FALSE))</f>
        <v/>
      </c>
      <c r="AC29" s="923" t="str">
        <f>IF(AC28="","",VLOOKUP(AC28,'別紙２【記載例】シフト記号表（勤務時間帯）'!$C$6:$K$35,9,FALSE))</f>
        <v/>
      </c>
      <c r="AD29" s="923" t="str">
        <f>IF(AD28="","",VLOOKUP(AD28,'別紙２【記載例】シフト記号表（勤務時間帯）'!$C$6:$K$35,9,FALSE))</f>
        <v/>
      </c>
      <c r="AE29" s="923" t="str">
        <f>IF(AE28="","",VLOOKUP(AE28,'別紙２【記載例】シフト記号表（勤務時間帯）'!$C$6:$K$35,9,FALSE))</f>
        <v/>
      </c>
      <c r="AF29" s="930">
        <f>IF(AF28="","",VLOOKUP(AF28,'別紙２【記載例】シフト記号表（勤務時間帯）'!$C$6:$K$35,9,FALSE))</f>
        <v>8</v>
      </c>
      <c r="AG29" s="916">
        <f>IF(AG28="","",VLOOKUP(AG28,'別紙２【記載例】シフト記号表（勤務時間帯）'!$C$6:$K$35,9,FALSE))</f>
        <v>8</v>
      </c>
      <c r="AH29" s="923" t="str">
        <f>IF(AH28="","",VLOOKUP(AH28,'別紙２【記載例】シフト記号表（勤務時間帯）'!$C$6:$K$35,9,FALSE))</f>
        <v/>
      </c>
      <c r="AI29" s="923" t="str">
        <f>IF(AI28="","",VLOOKUP(AI28,'別紙２【記載例】シフト記号表（勤務時間帯）'!$C$6:$K$35,9,FALSE))</f>
        <v/>
      </c>
      <c r="AJ29" s="923" t="str">
        <f>IF(AJ28="","",VLOOKUP(AJ28,'別紙２【記載例】シフト記号表（勤務時間帯）'!$C$6:$K$35,9,FALSE))</f>
        <v/>
      </c>
      <c r="AK29" s="923" t="str">
        <f>IF(AK28="","",VLOOKUP(AK28,'別紙２【記載例】シフト記号表（勤務時間帯）'!$C$6:$K$35,9,FALSE))</f>
        <v/>
      </c>
      <c r="AL29" s="923" t="str">
        <f>IF(AL28="","",VLOOKUP(AL28,'別紙２【記載例】シフト記号表（勤務時間帯）'!$C$6:$K$35,9,FALSE))</f>
        <v/>
      </c>
      <c r="AM29" s="930">
        <f>IF(AM28="","",VLOOKUP(AM28,'別紙２【記載例】シフト記号表（勤務時間帯）'!$C$6:$K$35,9,FALSE))</f>
        <v>8</v>
      </c>
      <c r="AN29" s="916">
        <f>IF(AN28="","",VLOOKUP(AN28,'別紙２【記載例】シフト記号表（勤務時間帯）'!$C$6:$K$35,9,FALSE))</f>
        <v>8</v>
      </c>
      <c r="AO29" s="923" t="str">
        <f>IF(AO28="","",VLOOKUP(AO28,'別紙２【記載例】シフト記号表（勤務時間帯）'!$C$6:$K$35,9,FALSE))</f>
        <v/>
      </c>
      <c r="AP29" s="923" t="str">
        <f>IF(AP28="","",VLOOKUP(AP28,'別紙２【記載例】シフト記号表（勤務時間帯）'!$C$6:$K$35,9,FALSE))</f>
        <v/>
      </c>
      <c r="AQ29" s="923" t="str">
        <f>IF(AQ28="","",VLOOKUP(AQ28,'別紙２【記載例】シフト記号表（勤務時間帯）'!$C$6:$K$35,9,FALSE))</f>
        <v/>
      </c>
      <c r="AR29" s="923" t="str">
        <f>IF(AR28="","",VLOOKUP(AR28,'別紙２【記載例】シフト記号表（勤務時間帯）'!$C$6:$K$35,9,FALSE))</f>
        <v/>
      </c>
      <c r="AS29" s="923" t="str">
        <f>IF(AS28="","",VLOOKUP(AS28,'別紙２【記載例】シフト記号表（勤務時間帯）'!$C$6:$K$35,9,FALSE))</f>
        <v/>
      </c>
      <c r="AT29" s="930">
        <f>IF(AT28="","",VLOOKUP(AT28,'別紙２【記載例】シフト記号表（勤務時間帯）'!$C$6:$K$35,9,FALSE))</f>
        <v>8</v>
      </c>
      <c r="AU29" s="916" t="str">
        <f>IF(AU28="","",VLOOKUP(AU28,'別紙２【記載例】シフト記号表（勤務時間帯）'!$C$6:$K$35,9,FALSE))</f>
        <v/>
      </c>
      <c r="AV29" s="923" t="str">
        <f>IF(AV28="","",VLOOKUP(AV28,'別紙２【記載例】シフト記号表（勤務時間帯）'!$C$6:$K$35,9,FALSE))</f>
        <v/>
      </c>
      <c r="AW29" s="923" t="str">
        <f>IF(AW28="","",VLOOKUP(AW28,'別紙２【記載例】シフト記号表（勤務時間帯）'!$C$6:$K$35,9,FALSE))</f>
        <v/>
      </c>
      <c r="AX29" s="946">
        <f>IF($BB$3="４週",SUM(S29:AT29),IF($BB$3="暦月",SUM(S29:AW29),""))</f>
        <v>64</v>
      </c>
      <c r="AY29" s="959"/>
      <c r="AZ29" s="971">
        <f>IF($BB$3="４週",AX29/4,IF($BB$3="暦月",'別紙２【記載例】通所型サービス'!AX29/('別紙２【記載例】通所型サービス'!$BB$8/7),""))</f>
        <v>16</v>
      </c>
      <c r="BA29" s="981"/>
      <c r="BB29" s="719"/>
      <c r="BC29" s="735"/>
      <c r="BD29" s="735"/>
      <c r="BE29" s="735"/>
      <c r="BF29" s="750"/>
    </row>
    <row r="30" spans="2:58" ht="20.25" customHeight="1">
      <c r="B30" s="836"/>
      <c r="C30" s="447"/>
      <c r="D30" s="466"/>
      <c r="E30" s="476"/>
      <c r="F30" s="479" t="str">
        <f>C28</f>
        <v>生活相談員</v>
      </c>
      <c r="G30" s="492"/>
      <c r="H30" s="503"/>
      <c r="I30" s="512"/>
      <c r="J30" s="512"/>
      <c r="K30" s="517"/>
      <c r="L30" s="526"/>
      <c r="M30" s="534"/>
      <c r="N30" s="534"/>
      <c r="O30" s="542"/>
      <c r="P30" s="888" t="s">
        <v>507</v>
      </c>
      <c r="Q30" s="897"/>
      <c r="R30" s="905"/>
      <c r="S30" s="917">
        <f>IF(S28="","",VLOOKUP(S28,'別紙２【記載例】シフト記号表（勤務時間帯）'!$C$6:$U$35,19,FALSE))</f>
        <v>7</v>
      </c>
      <c r="T30" s="924" t="str">
        <f>IF(T28="","",VLOOKUP(T28,'別紙２【記載例】シフト記号表（勤務時間帯）'!$C$6:$U$35,19,FALSE))</f>
        <v/>
      </c>
      <c r="U30" s="924" t="str">
        <f>IF(U28="","",VLOOKUP(U28,'別紙２【記載例】シフト記号表（勤務時間帯）'!$C$6:$U$35,19,FALSE))</f>
        <v/>
      </c>
      <c r="V30" s="924" t="str">
        <f>IF(V28="","",VLOOKUP(V28,'別紙２【記載例】シフト記号表（勤務時間帯）'!$C$6:$U$35,19,FALSE))</f>
        <v/>
      </c>
      <c r="W30" s="924" t="str">
        <f>IF(W28="","",VLOOKUP(W28,'別紙２【記載例】シフト記号表（勤務時間帯）'!$C$6:$U$35,19,FALSE))</f>
        <v/>
      </c>
      <c r="X30" s="924" t="str">
        <f>IF(X28="","",VLOOKUP(X28,'別紙２【記載例】シフト記号表（勤務時間帯）'!$C$6:$U$35,19,FALSE))</f>
        <v/>
      </c>
      <c r="Y30" s="931">
        <f>IF(Y28="","",VLOOKUP(Y28,'別紙２【記載例】シフト記号表（勤務時間帯）'!$C$6:$U$35,19,FALSE))</f>
        <v>7</v>
      </c>
      <c r="Z30" s="917">
        <f>IF(Z28="","",VLOOKUP(Z28,'別紙２【記載例】シフト記号表（勤務時間帯）'!$C$6:$U$35,19,FALSE))</f>
        <v>7</v>
      </c>
      <c r="AA30" s="924" t="str">
        <f>IF(AA28="","",VLOOKUP(AA28,'別紙２【記載例】シフト記号表（勤務時間帯）'!$C$6:$U$35,19,FALSE))</f>
        <v/>
      </c>
      <c r="AB30" s="924" t="str">
        <f>IF(AB28="","",VLOOKUP(AB28,'別紙２【記載例】シフト記号表（勤務時間帯）'!$C$6:$U$35,19,FALSE))</f>
        <v/>
      </c>
      <c r="AC30" s="924" t="str">
        <f>IF(AC28="","",VLOOKUP(AC28,'別紙２【記載例】シフト記号表（勤務時間帯）'!$C$6:$U$35,19,FALSE))</f>
        <v/>
      </c>
      <c r="AD30" s="924" t="str">
        <f>IF(AD28="","",VLOOKUP(AD28,'別紙２【記載例】シフト記号表（勤務時間帯）'!$C$6:$U$35,19,FALSE))</f>
        <v/>
      </c>
      <c r="AE30" s="924" t="str">
        <f>IF(AE28="","",VLOOKUP(AE28,'別紙２【記載例】シフト記号表（勤務時間帯）'!$C$6:$U$35,19,FALSE))</f>
        <v/>
      </c>
      <c r="AF30" s="931">
        <f>IF(AF28="","",VLOOKUP(AF28,'別紙２【記載例】シフト記号表（勤務時間帯）'!$C$6:$U$35,19,FALSE))</f>
        <v>7</v>
      </c>
      <c r="AG30" s="917">
        <f>IF(AG28="","",VLOOKUP(AG28,'別紙２【記載例】シフト記号表（勤務時間帯）'!$C$6:$U$35,19,FALSE))</f>
        <v>7</v>
      </c>
      <c r="AH30" s="924" t="str">
        <f>IF(AH28="","",VLOOKUP(AH28,'別紙２【記載例】シフト記号表（勤務時間帯）'!$C$6:$U$35,19,FALSE))</f>
        <v/>
      </c>
      <c r="AI30" s="924" t="str">
        <f>IF(AI28="","",VLOOKUP(AI28,'別紙２【記載例】シフト記号表（勤務時間帯）'!$C$6:$U$35,19,FALSE))</f>
        <v/>
      </c>
      <c r="AJ30" s="924" t="str">
        <f>IF(AJ28="","",VLOOKUP(AJ28,'別紙２【記載例】シフト記号表（勤務時間帯）'!$C$6:$U$35,19,FALSE))</f>
        <v/>
      </c>
      <c r="AK30" s="924" t="str">
        <f>IF(AK28="","",VLOOKUP(AK28,'別紙２【記載例】シフト記号表（勤務時間帯）'!$C$6:$U$35,19,FALSE))</f>
        <v/>
      </c>
      <c r="AL30" s="924" t="str">
        <f>IF(AL28="","",VLOOKUP(AL28,'別紙２【記載例】シフト記号表（勤務時間帯）'!$C$6:$U$35,19,FALSE))</f>
        <v/>
      </c>
      <c r="AM30" s="931">
        <f>IF(AM28="","",VLOOKUP(AM28,'別紙２【記載例】シフト記号表（勤務時間帯）'!$C$6:$U$35,19,FALSE))</f>
        <v>7</v>
      </c>
      <c r="AN30" s="917">
        <f>IF(AN28="","",VLOOKUP(AN28,'別紙２【記載例】シフト記号表（勤務時間帯）'!$C$6:$U$35,19,FALSE))</f>
        <v>7</v>
      </c>
      <c r="AO30" s="924" t="str">
        <f>IF(AO28="","",VLOOKUP(AO28,'別紙２【記載例】シフト記号表（勤務時間帯）'!$C$6:$U$35,19,FALSE))</f>
        <v/>
      </c>
      <c r="AP30" s="924" t="str">
        <f>IF(AP28="","",VLOOKUP(AP28,'別紙２【記載例】シフト記号表（勤務時間帯）'!$C$6:$U$35,19,FALSE))</f>
        <v/>
      </c>
      <c r="AQ30" s="924" t="str">
        <f>IF(AQ28="","",VLOOKUP(AQ28,'別紙２【記載例】シフト記号表（勤務時間帯）'!$C$6:$U$35,19,FALSE))</f>
        <v/>
      </c>
      <c r="AR30" s="924" t="str">
        <f>IF(AR28="","",VLOOKUP(AR28,'別紙２【記載例】シフト記号表（勤務時間帯）'!$C$6:$U$35,19,FALSE))</f>
        <v/>
      </c>
      <c r="AS30" s="924" t="str">
        <f>IF(AS28="","",VLOOKUP(AS28,'別紙２【記載例】シフト記号表（勤務時間帯）'!$C$6:$U$35,19,FALSE))</f>
        <v/>
      </c>
      <c r="AT30" s="931">
        <f>IF(AT28="","",VLOOKUP(AT28,'別紙２【記載例】シフト記号表（勤務時間帯）'!$C$6:$U$35,19,FALSE))</f>
        <v>7</v>
      </c>
      <c r="AU30" s="917" t="str">
        <f>IF(AU28="","",VLOOKUP(AU28,'別紙２【記載例】シフト記号表（勤務時間帯）'!$C$6:$U$35,19,FALSE))</f>
        <v/>
      </c>
      <c r="AV30" s="924" t="str">
        <f>IF(AV28="","",VLOOKUP(AV28,'別紙２【記載例】シフト記号表（勤務時間帯）'!$C$6:$U$35,19,FALSE))</f>
        <v/>
      </c>
      <c r="AW30" s="924" t="str">
        <f>IF(AW28="","",VLOOKUP(AW28,'別紙２【記載例】シフト記号表（勤務時間帯）'!$C$6:$U$35,19,FALSE))</f>
        <v/>
      </c>
      <c r="AX30" s="947">
        <f>IF($BB$3="４週",SUM(S30:AT30),IF($BB$3="暦月",SUM(S30:AW30),""))</f>
        <v>56</v>
      </c>
      <c r="AY30" s="960"/>
      <c r="AZ30" s="972">
        <f>IF($BB$3="４週",AX30/4,IF($BB$3="暦月",'別紙２【記載例】通所型サービス'!AX30/('別紙２【記載例】通所型サービス'!$BB$8/7),""))</f>
        <v>14</v>
      </c>
      <c r="BA30" s="982"/>
      <c r="BB30" s="720"/>
      <c r="BC30" s="736"/>
      <c r="BD30" s="736"/>
      <c r="BE30" s="736"/>
      <c r="BF30" s="751"/>
    </row>
    <row r="31" spans="2:58" ht="20.25" customHeight="1">
      <c r="B31" s="836">
        <f>B28+1</f>
        <v>4</v>
      </c>
      <c r="C31" s="445" t="s">
        <v>466</v>
      </c>
      <c r="D31" s="464"/>
      <c r="E31" s="474"/>
      <c r="F31" s="481"/>
      <c r="G31" s="481" t="s">
        <v>331</v>
      </c>
      <c r="H31" s="504" t="s">
        <v>302</v>
      </c>
      <c r="I31" s="512"/>
      <c r="J31" s="512"/>
      <c r="K31" s="517"/>
      <c r="L31" s="525" t="s">
        <v>612</v>
      </c>
      <c r="M31" s="533"/>
      <c r="N31" s="533"/>
      <c r="O31" s="541"/>
      <c r="P31" s="889" t="s">
        <v>506</v>
      </c>
      <c r="Q31" s="898"/>
      <c r="R31" s="906"/>
      <c r="S31" s="580" t="s">
        <v>542</v>
      </c>
      <c r="T31" s="595"/>
      <c r="U31" s="595" t="s">
        <v>542</v>
      </c>
      <c r="V31" s="595" t="s">
        <v>542</v>
      </c>
      <c r="W31" s="595"/>
      <c r="X31" s="595" t="s">
        <v>542</v>
      </c>
      <c r="Y31" s="610"/>
      <c r="Z31" s="580" t="s">
        <v>542</v>
      </c>
      <c r="AA31" s="595"/>
      <c r="AB31" s="595" t="s">
        <v>542</v>
      </c>
      <c r="AC31" s="595" t="s">
        <v>542</v>
      </c>
      <c r="AD31" s="595"/>
      <c r="AE31" s="595" t="s">
        <v>542</v>
      </c>
      <c r="AF31" s="610"/>
      <c r="AG31" s="580" t="s">
        <v>542</v>
      </c>
      <c r="AH31" s="595"/>
      <c r="AI31" s="595" t="s">
        <v>542</v>
      </c>
      <c r="AJ31" s="595" t="s">
        <v>542</v>
      </c>
      <c r="AK31" s="595"/>
      <c r="AL31" s="595" t="s">
        <v>542</v>
      </c>
      <c r="AM31" s="610"/>
      <c r="AN31" s="580" t="s">
        <v>542</v>
      </c>
      <c r="AO31" s="595"/>
      <c r="AP31" s="595" t="s">
        <v>542</v>
      </c>
      <c r="AQ31" s="595" t="s">
        <v>542</v>
      </c>
      <c r="AR31" s="595"/>
      <c r="AS31" s="595" t="s">
        <v>542</v>
      </c>
      <c r="AT31" s="610"/>
      <c r="AU31" s="580"/>
      <c r="AV31" s="595"/>
      <c r="AW31" s="595"/>
      <c r="AX31" s="948"/>
      <c r="AY31" s="961"/>
      <c r="AZ31" s="973"/>
      <c r="BA31" s="983"/>
      <c r="BB31" s="721" t="s">
        <v>613</v>
      </c>
      <c r="BC31" s="737"/>
      <c r="BD31" s="737"/>
      <c r="BE31" s="737"/>
      <c r="BF31" s="752"/>
    </row>
    <row r="32" spans="2:58" ht="20.25" customHeight="1">
      <c r="B32" s="836"/>
      <c r="C32" s="446"/>
      <c r="D32" s="465"/>
      <c r="E32" s="475"/>
      <c r="F32" s="479"/>
      <c r="G32" s="491"/>
      <c r="H32" s="503"/>
      <c r="I32" s="512"/>
      <c r="J32" s="512"/>
      <c r="K32" s="517"/>
      <c r="L32" s="524"/>
      <c r="M32" s="532"/>
      <c r="N32" s="532"/>
      <c r="O32" s="540"/>
      <c r="P32" s="887" t="s">
        <v>353</v>
      </c>
      <c r="Q32" s="896"/>
      <c r="R32" s="904"/>
      <c r="S32" s="916">
        <f>IF(S31="","",VLOOKUP(S31,'別紙２【記載例】シフト記号表（勤務時間帯）'!$C$6:$K$35,9,FALSE))</f>
        <v>4</v>
      </c>
      <c r="T32" s="923" t="str">
        <f>IF(T31="","",VLOOKUP(T31,'別紙２【記載例】シフト記号表（勤務時間帯）'!$C$6:$K$35,9,FALSE))</f>
        <v/>
      </c>
      <c r="U32" s="923">
        <f>IF(U31="","",VLOOKUP(U31,'別紙２【記載例】シフト記号表（勤務時間帯）'!$C$6:$K$35,9,FALSE))</f>
        <v>4</v>
      </c>
      <c r="V32" s="923">
        <f>IF(V31="","",VLOOKUP(V31,'別紙２【記載例】シフト記号表（勤務時間帯）'!$C$6:$K$35,9,FALSE))</f>
        <v>4</v>
      </c>
      <c r="W32" s="923" t="str">
        <f>IF(W31="","",VLOOKUP(W31,'別紙２【記載例】シフト記号表（勤務時間帯）'!$C$6:$K$35,9,FALSE))</f>
        <v/>
      </c>
      <c r="X32" s="923">
        <f>IF(X31="","",VLOOKUP(X31,'別紙２【記載例】シフト記号表（勤務時間帯）'!$C$6:$K$35,9,FALSE))</f>
        <v>4</v>
      </c>
      <c r="Y32" s="930" t="str">
        <f>IF(Y31="","",VLOOKUP(Y31,'別紙２【記載例】シフト記号表（勤務時間帯）'!$C$6:$K$35,9,FALSE))</f>
        <v/>
      </c>
      <c r="Z32" s="916">
        <f>IF(Z31="","",VLOOKUP(Z31,'別紙２【記載例】シフト記号表（勤務時間帯）'!$C$6:$K$35,9,FALSE))</f>
        <v>4</v>
      </c>
      <c r="AA32" s="923" t="str">
        <f>IF(AA31="","",VLOOKUP(AA31,'別紙２【記載例】シフト記号表（勤務時間帯）'!$C$6:$K$35,9,FALSE))</f>
        <v/>
      </c>
      <c r="AB32" s="923">
        <f>IF(AB31="","",VLOOKUP(AB31,'別紙２【記載例】シフト記号表（勤務時間帯）'!$C$6:$K$35,9,FALSE))</f>
        <v>4</v>
      </c>
      <c r="AC32" s="923">
        <f>IF(AC31="","",VLOOKUP(AC31,'別紙２【記載例】シフト記号表（勤務時間帯）'!$C$6:$K$35,9,FALSE))</f>
        <v>4</v>
      </c>
      <c r="AD32" s="923" t="str">
        <f>IF(AD31="","",VLOOKUP(AD31,'別紙２【記載例】シフト記号表（勤務時間帯）'!$C$6:$K$35,9,FALSE))</f>
        <v/>
      </c>
      <c r="AE32" s="923">
        <f>IF(AE31="","",VLOOKUP(AE31,'別紙２【記載例】シフト記号表（勤務時間帯）'!$C$6:$K$35,9,FALSE))</f>
        <v>4</v>
      </c>
      <c r="AF32" s="930" t="str">
        <f>IF(AF31="","",VLOOKUP(AF31,'別紙２【記載例】シフト記号表（勤務時間帯）'!$C$6:$K$35,9,FALSE))</f>
        <v/>
      </c>
      <c r="AG32" s="916">
        <f>IF(AG31="","",VLOOKUP(AG31,'別紙２【記載例】シフト記号表（勤務時間帯）'!$C$6:$K$35,9,FALSE))</f>
        <v>4</v>
      </c>
      <c r="AH32" s="923" t="str">
        <f>IF(AH31="","",VLOOKUP(AH31,'別紙２【記載例】シフト記号表（勤務時間帯）'!$C$6:$K$35,9,FALSE))</f>
        <v/>
      </c>
      <c r="AI32" s="923">
        <f>IF(AI31="","",VLOOKUP(AI31,'別紙２【記載例】シフト記号表（勤務時間帯）'!$C$6:$K$35,9,FALSE))</f>
        <v>4</v>
      </c>
      <c r="AJ32" s="923">
        <f>IF(AJ31="","",VLOOKUP(AJ31,'別紙２【記載例】シフト記号表（勤務時間帯）'!$C$6:$K$35,9,FALSE))</f>
        <v>4</v>
      </c>
      <c r="AK32" s="923" t="str">
        <f>IF(AK31="","",VLOOKUP(AK31,'別紙２【記載例】シフト記号表（勤務時間帯）'!$C$6:$K$35,9,FALSE))</f>
        <v/>
      </c>
      <c r="AL32" s="923">
        <f>IF(AL31="","",VLOOKUP(AL31,'別紙２【記載例】シフト記号表（勤務時間帯）'!$C$6:$K$35,9,FALSE))</f>
        <v>4</v>
      </c>
      <c r="AM32" s="930" t="str">
        <f>IF(AM31="","",VLOOKUP(AM31,'別紙２【記載例】シフト記号表（勤務時間帯）'!$C$6:$K$35,9,FALSE))</f>
        <v/>
      </c>
      <c r="AN32" s="916">
        <f>IF(AN31="","",VLOOKUP(AN31,'別紙２【記載例】シフト記号表（勤務時間帯）'!$C$6:$K$35,9,FALSE))</f>
        <v>4</v>
      </c>
      <c r="AO32" s="923" t="str">
        <f>IF(AO31="","",VLOOKUP(AO31,'別紙２【記載例】シフト記号表（勤務時間帯）'!$C$6:$K$35,9,FALSE))</f>
        <v/>
      </c>
      <c r="AP32" s="923">
        <f>IF(AP31="","",VLOOKUP(AP31,'別紙２【記載例】シフト記号表（勤務時間帯）'!$C$6:$K$35,9,FALSE))</f>
        <v>4</v>
      </c>
      <c r="AQ32" s="923">
        <f>IF(AQ31="","",VLOOKUP(AQ31,'別紙２【記載例】シフト記号表（勤務時間帯）'!$C$6:$K$35,9,FALSE))</f>
        <v>4</v>
      </c>
      <c r="AR32" s="923" t="str">
        <f>IF(AR31="","",VLOOKUP(AR31,'別紙２【記載例】シフト記号表（勤務時間帯）'!$C$6:$K$35,9,FALSE))</f>
        <v/>
      </c>
      <c r="AS32" s="923">
        <f>IF(AS31="","",VLOOKUP(AS31,'別紙２【記載例】シフト記号表（勤務時間帯）'!$C$6:$K$35,9,FALSE))</f>
        <v>4</v>
      </c>
      <c r="AT32" s="930" t="str">
        <f>IF(AT31="","",VLOOKUP(AT31,'別紙２【記載例】シフト記号表（勤務時間帯）'!$C$6:$K$35,9,FALSE))</f>
        <v/>
      </c>
      <c r="AU32" s="916" t="str">
        <f>IF(AU31="","",VLOOKUP(AU31,'別紙２【記載例】シフト記号表（勤務時間帯）'!$C$6:$K$35,9,FALSE))</f>
        <v/>
      </c>
      <c r="AV32" s="923" t="str">
        <f>IF(AV31="","",VLOOKUP(AV31,'別紙２【記載例】シフト記号表（勤務時間帯）'!$C$6:$K$35,9,FALSE))</f>
        <v/>
      </c>
      <c r="AW32" s="923" t="str">
        <f>IF(AW31="","",VLOOKUP(AW31,'別紙２【記載例】シフト記号表（勤務時間帯）'!$C$6:$K$35,9,FALSE))</f>
        <v/>
      </c>
      <c r="AX32" s="946">
        <f>IF($BB$3="４週",SUM(S32:AT32),IF($BB$3="暦月",SUM(S32:AW32),""))</f>
        <v>64</v>
      </c>
      <c r="AY32" s="959"/>
      <c r="AZ32" s="971">
        <f>IF($BB$3="４週",AX32/4,IF($BB$3="暦月",'別紙２【記載例】通所型サービス'!AX32/('別紙２【記載例】通所型サービス'!$BB$8/7),""))</f>
        <v>16</v>
      </c>
      <c r="BA32" s="981"/>
      <c r="BB32" s="719"/>
      <c r="BC32" s="735"/>
      <c r="BD32" s="735"/>
      <c r="BE32" s="735"/>
      <c r="BF32" s="750"/>
    </row>
    <row r="33" spans="2:58" ht="20.25" customHeight="1">
      <c r="B33" s="836"/>
      <c r="C33" s="447"/>
      <c r="D33" s="466"/>
      <c r="E33" s="476"/>
      <c r="F33" s="479" t="str">
        <f>C31</f>
        <v>看護職員</v>
      </c>
      <c r="G33" s="492"/>
      <c r="H33" s="503"/>
      <c r="I33" s="512"/>
      <c r="J33" s="512"/>
      <c r="K33" s="517"/>
      <c r="L33" s="526"/>
      <c r="M33" s="534"/>
      <c r="N33" s="534"/>
      <c r="O33" s="542"/>
      <c r="P33" s="888" t="s">
        <v>507</v>
      </c>
      <c r="Q33" s="897"/>
      <c r="R33" s="905"/>
      <c r="S33" s="917">
        <f>IF(S31="","",VLOOKUP(S31,'別紙２【記載例】シフト記号表（勤務時間帯）'!$C$6:$U$35,19,FALSE))</f>
        <v>4</v>
      </c>
      <c r="T33" s="924" t="str">
        <f>IF(T31="","",VLOOKUP(T31,'別紙２【記載例】シフト記号表（勤務時間帯）'!$C$6:$U$35,19,FALSE))</f>
        <v/>
      </c>
      <c r="U33" s="924">
        <f>IF(U31="","",VLOOKUP(U31,'別紙２【記載例】シフト記号表（勤務時間帯）'!$C$6:$U$35,19,FALSE))</f>
        <v>4</v>
      </c>
      <c r="V33" s="924">
        <f>IF(V31="","",VLOOKUP(V31,'別紙２【記載例】シフト記号表（勤務時間帯）'!$C$6:$U$35,19,FALSE))</f>
        <v>4</v>
      </c>
      <c r="W33" s="924" t="str">
        <f>IF(W31="","",VLOOKUP(W31,'別紙２【記載例】シフト記号表（勤務時間帯）'!$C$6:$U$35,19,FALSE))</f>
        <v/>
      </c>
      <c r="X33" s="924">
        <f>IF(X31="","",VLOOKUP(X31,'別紙２【記載例】シフト記号表（勤務時間帯）'!$C$6:$U$35,19,FALSE))</f>
        <v>4</v>
      </c>
      <c r="Y33" s="931" t="str">
        <f>IF(Y31="","",VLOOKUP(Y31,'別紙２【記載例】シフト記号表（勤務時間帯）'!$C$6:$U$35,19,FALSE))</f>
        <v/>
      </c>
      <c r="Z33" s="917">
        <f>IF(Z31="","",VLOOKUP(Z31,'別紙２【記載例】シフト記号表（勤務時間帯）'!$C$6:$U$35,19,FALSE))</f>
        <v>4</v>
      </c>
      <c r="AA33" s="924" t="str">
        <f>IF(AA31="","",VLOOKUP(AA31,'別紙２【記載例】シフト記号表（勤務時間帯）'!$C$6:$U$35,19,FALSE))</f>
        <v/>
      </c>
      <c r="AB33" s="924">
        <f>IF(AB31="","",VLOOKUP(AB31,'別紙２【記載例】シフト記号表（勤務時間帯）'!$C$6:$U$35,19,FALSE))</f>
        <v>4</v>
      </c>
      <c r="AC33" s="924">
        <f>IF(AC31="","",VLOOKUP(AC31,'別紙２【記載例】シフト記号表（勤務時間帯）'!$C$6:$U$35,19,FALSE))</f>
        <v>4</v>
      </c>
      <c r="AD33" s="924" t="str">
        <f>IF(AD31="","",VLOOKUP(AD31,'別紙２【記載例】シフト記号表（勤務時間帯）'!$C$6:$U$35,19,FALSE))</f>
        <v/>
      </c>
      <c r="AE33" s="924">
        <f>IF(AE31="","",VLOOKUP(AE31,'別紙２【記載例】シフト記号表（勤務時間帯）'!$C$6:$U$35,19,FALSE))</f>
        <v>4</v>
      </c>
      <c r="AF33" s="931" t="str">
        <f>IF(AF31="","",VLOOKUP(AF31,'別紙２【記載例】シフト記号表（勤務時間帯）'!$C$6:$U$35,19,FALSE))</f>
        <v/>
      </c>
      <c r="AG33" s="917">
        <f>IF(AG31="","",VLOOKUP(AG31,'別紙２【記載例】シフト記号表（勤務時間帯）'!$C$6:$U$35,19,FALSE))</f>
        <v>4</v>
      </c>
      <c r="AH33" s="924" t="str">
        <f>IF(AH31="","",VLOOKUP(AH31,'別紙２【記載例】シフト記号表（勤務時間帯）'!$C$6:$U$35,19,FALSE))</f>
        <v/>
      </c>
      <c r="AI33" s="924">
        <f>IF(AI31="","",VLOOKUP(AI31,'別紙２【記載例】シフト記号表（勤務時間帯）'!$C$6:$U$35,19,FALSE))</f>
        <v>4</v>
      </c>
      <c r="AJ33" s="924">
        <f>IF(AJ31="","",VLOOKUP(AJ31,'別紙２【記載例】シフト記号表（勤務時間帯）'!$C$6:$U$35,19,FALSE))</f>
        <v>4</v>
      </c>
      <c r="AK33" s="924" t="str">
        <f>IF(AK31="","",VLOOKUP(AK31,'別紙２【記載例】シフト記号表（勤務時間帯）'!$C$6:$U$35,19,FALSE))</f>
        <v/>
      </c>
      <c r="AL33" s="924">
        <f>IF(AL31="","",VLOOKUP(AL31,'別紙２【記載例】シフト記号表（勤務時間帯）'!$C$6:$U$35,19,FALSE))</f>
        <v>4</v>
      </c>
      <c r="AM33" s="931" t="str">
        <f>IF(AM31="","",VLOOKUP(AM31,'別紙２【記載例】シフト記号表（勤務時間帯）'!$C$6:$U$35,19,FALSE))</f>
        <v/>
      </c>
      <c r="AN33" s="917">
        <f>IF(AN31="","",VLOOKUP(AN31,'別紙２【記載例】シフト記号表（勤務時間帯）'!$C$6:$U$35,19,FALSE))</f>
        <v>4</v>
      </c>
      <c r="AO33" s="924" t="str">
        <f>IF(AO31="","",VLOOKUP(AO31,'別紙２【記載例】シフト記号表（勤務時間帯）'!$C$6:$U$35,19,FALSE))</f>
        <v/>
      </c>
      <c r="AP33" s="924">
        <f>IF(AP31="","",VLOOKUP(AP31,'別紙２【記載例】シフト記号表（勤務時間帯）'!$C$6:$U$35,19,FALSE))</f>
        <v>4</v>
      </c>
      <c r="AQ33" s="924">
        <f>IF(AQ31="","",VLOOKUP(AQ31,'別紙２【記載例】シフト記号表（勤務時間帯）'!$C$6:$U$35,19,FALSE))</f>
        <v>4</v>
      </c>
      <c r="AR33" s="924" t="str">
        <f>IF(AR31="","",VLOOKUP(AR31,'別紙２【記載例】シフト記号表（勤務時間帯）'!$C$6:$U$35,19,FALSE))</f>
        <v/>
      </c>
      <c r="AS33" s="924">
        <f>IF(AS31="","",VLOOKUP(AS31,'別紙２【記載例】シフト記号表（勤務時間帯）'!$C$6:$U$35,19,FALSE))</f>
        <v>4</v>
      </c>
      <c r="AT33" s="931" t="str">
        <f>IF(AT31="","",VLOOKUP(AT31,'別紙２【記載例】シフト記号表（勤務時間帯）'!$C$6:$U$35,19,FALSE))</f>
        <v/>
      </c>
      <c r="AU33" s="917" t="str">
        <f>IF(AU31="","",VLOOKUP(AU31,'別紙２【記載例】シフト記号表（勤務時間帯）'!$C$6:$U$35,19,FALSE))</f>
        <v/>
      </c>
      <c r="AV33" s="924" t="str">
        <f>IF(AV31="","",VLOOKUP(AV31,'別紙２【記載例】シフト記号表（勤務時間帯）'!$C$6:$U$35,19,FALSE))</f>
        <v/>
      </c>
      <c r="AW33" s="924" t="str">
        <f>IF(AW31="","",VLOOKUP(AW31,'別紙２【記載例】シフト記号表（勤務時間帯）'!$C$6:$U$35,19,FALSE))</f>
        <v/>
      </c>
      <c r="AX33" s="947">
        <f>IF($BB$3="４週",SUM(S33:AT33),IF($BB$3="暦月",SUM(S33:AW33),""))</f>
        <v>64</v>
      </c>
      <c r="AY33" s="960"/>
      <c r="AZ33" s="972">
        <f>IF($BB$3="４週",AX33/4,IF($BB$3="暦月",'別紙２【記載例】通所型サービス'!AX33/('別紙２【記載例】通所型サービス'!$BB$8/7),""))</f>
        <v>16</v>
      </c>
      <c r="BA33" s="982"/>
      <c r="BB33" s="720"/>
      <c r="BC33" s="736"/>
      <c r="BD33" s="736"/>
      <c r="BE33" s="736"/>
      <c r="BF33" s="751"/>
    </row>
    <row r="34" spans="2:58" ht="20.25" customHeight="1">
      <c r="B34" s="836">
        <f>B31+1</f>
        <v>5</v>
      </c>
      <c r="C34" s="445" t="s">
        <v>466</v>
      </c>
      <c r="D34" s="464"/>
      <c r="E34" s="474"/>
      <c r="F34" s="481"/>
      <c r="G34" s="481" t="s">
        <v>576</v>
      </c>
      <c r="H34" s="504" t="s">
        <v>606</v>
      </c>
      <c r="I34" s="512"/>
      <c r="J34" s="512"/>
      <c r="K34" s="517"/>
      <c r="L34" s="525" t="s">
        <v>612</v>
      </c>
      <c r="M34" s="533"/>
      <c r="N34" s="533"/>
      <c r="O34" s="541"/>
      <c r="P34" s="889" t="s">
        <v>506</v>
      </c>
      <c r="Q34" s="898"/>
      <c r="R34" s="906"/>
      <c r="S34" s="580"/>
      <c r="T34" s="595" t="s">
        <v>542</v>
      </c>
      <c r="U34" s="595"/>
      <c r="V34" s="595"/>
      <c r="W34" s="595" t="s">
        <v>542</v>
      </c>
      <c r="X34" s="595"/>
      <c r="Y34" s="610" t="s">
        <v>542</v>
      </c>
      <c r="Z34" s="580"/>
      <c r="AA34" s="595" t="s">
        <v>542</v>
      </c>
      <c r="AB34" s="595"/>
      <c r="AC34" s="595"/>
      <c r="AD34" s="595" t="s">
        <v>542</v>
      </c>
      <c r="AE34" s="595"/>
      <c r="AF34" s="610" t="s">
        <v>542</v>
      </c>
      <c r="AG34" s="580"/>
      <c r="AH34" s="595" t="s">
        <v>542</v>
      </c>
      <c r="AI34" s="595"/>
      <c r="AJ34" s="595"/>
      <c r="AK34" s="595" t="s">
        <v>542</v>
      </c>
      <c r="AL34" s="595"/>
      <c r="AM34" s="610" t="s">
        <v>542</v>
      </c>
      <c r="AN34" s="580"/>
      <c r="AO34" s="595" t="s">
        <v>542</v>
      </c>
      <c r="AP34" s="595"/>
      <c r="AQ34" s="595"/>
      <c r="AR34" s="595" t="s">
        <v>542</v>
      </c>
      <c r="AS34" s="595"/>
      <c r="AT34" s="610" t="s">
        <v>542</v>
      </c>
      <c r="AU34" s="580"/>
      <c r="AV34" s="595"/>
      <c r="AW34" s="595"/>
      <c r="AX34" s="948"/>
      <c r="AY34" s="961"/>
      <c r="AZ34" s="973"/>
      <c r="BA34" s="983"/>
      <c r="BB34" s="721" t="s">
        <v>149</v>
      </c>
      <c r="BC34" s="737"/>
      <c r="BD34" s="737"/>
      <c r="BE34" s="737"/>
      <c r="BF34" s="752"/>
    </row>
    <row r="35" spans="2:58" ht="20.25" customHeight="1">
      <c r="B35" s="836"/>
      <c r="C35" s="446"/>
      <c r="D35" s="465"/>
      <c r="E35" s="475"/>
      <c r="F35" s="479"/>
      <c r="G35" s="491"/>
      <c r="H35" s="503"/>
      <c r="I35" s="512"/>
      <c r="J35" s="512"/>
      <c r="K35" s="517"/>
      <c r="L35" s="524"/>
      <c r="M35" s="532"/>
      <c r="N35" s="532"/>
      <c r="O35" s="540"/>
      <c r="P35" s="887" t="s">
        <v>353</v>
      </c>
      <c r="Q35" s="896"/>
      <c r="R35" s="904"/>
      <c r="S35" s="916" t="str">
        <f>IF(S34="","",VLOOKUP(S34,'別紙２【記載例】シフト記号表（勤務時間帯）'!$C$6:$K$35,9,FALSE))</f>
        <v/>
      </c>
      <c r="T35" s="923">
        <f>IF(T34="","",VLOOKUP(T34,'別紙２【記載例】シフト記号表（勤務時間帯）'!$C$6:$K$35,9,FALSE))</f>
        <v>4</v>
      </c>
      <c r="U35" s="923" t="str">
        <f>IF(U34="","",VLOOKUP(U34,'別紙２【記載例】シフト記号表（勤務時間帯）'!$C$6:$K$35,9,FALSE))</f>
        <v/>
      </c>
      <c r="V35" s="923" t="str">
        <f>IF(V34="","",VLOOKUP(V34,'別紙２【記載例】シフト記号表（勤務時間帯）'!$C$6:$K$35,9,FALSE))</f>
        <v/>
      </c>
      <c r="W35" s="923">
        <f>IF(W34="","",VLOOKUP(W34,'別紙２【記載例】シフト記号表（勤務時間帯）'!$C$6:$K$35,9,FALSE))</f>
        <v>4</v>
      </c>
      <c r="X35" s="923" t="str">
        <f>IF(X34="","",VLOOKUP(X34,'別紙２【記載例】シフト記号表（勤務時間帯）'!$C$6:$K$35,9,FALSE))</f>
        <v/>
      </c>
      <c r="Y35" s="930">
        <f>IF(Y34="","",VLOOKUP(Y34,'別紙２【記載例】シフト記号表（勤務時間帯）'!$C$6:$K$35,9,FALSE))</f>
        <v>4</v>
      </c>
      <c r="Z35" s="916" t="str">
        <f>IF(Z34="","",VLOOKUP(Z34,'別紙２【記載例】シフト記号表（勤務時間帯）'!$C$6:$K$35,9,FALSE))</f>
        <v/>
      </c>
      <c r="AA35" s="923">
        <f>IF(AA34="","",VLOOKUP(AA34,'別紙２【記載例】シフト記号表（勤務時間帯）'!$C$6:$K$35,9,FALSE))</f>
        <v>4</v>
      </c>
      <c r="AB35" s="923" t="str">
        <f>IF(AB34="","",VLOOKUP(AB34,'別紙２【記載例】シフト記号表（勤務時間帯）'!$C$6:$K$35,9,FALSE))</f>
        <v/>
      </c>
      <c r="AC35" s="923" t="str">
        <f>IF(AC34="","",VLOOKUP(AC34,'別紙２【記載例】シフト記号表（勤務時間帯）'!$C$6:$K$35,9,FALSE))</f>
        <v/>
      </c>
      <c r="AD35" s="923">
        <f>IF(AD34="","",VLOOKUP(AD34,'別紙２【記載例】シフト記号表（勤務時間帯）'!$C$6:$K$35,9,FALSE))</f>
        <v>4</v>
      </c>
      <c r="AE35" s="923" t="str">
        <f>IF(AE34="","",VLOOKUP(AE34,'別紙２【記載例】シフト記号表（勤務時間帯）'!$C$6:$K$35,9,FALSE))</f>
        <v/>
      </c>
      <c r="AF35" s="930">
        <f>IF(AF34="","",VLOOKUP(AF34,'別紙２【記載例】シフト記号表（勤務時間帯）'!$C$6:$K$35,9,FALSE))</f>
        <v>4</v>
      </c>
      <c r="AG35" s="916" t="str">
        <f>IF(AG34="","",VLOOKUP(AG34,'別紙２【記載例】シフト記号表（勤務時間帯）'!$C$6:$K$35,9,FALSE))</f>
        <v/>
      </c>
      <c r="AH35" s="923">
        <f>IF(AH34="","",VLOOKUP(AH34,'別紙２【記載例】シフト記号表（勤務時間帯）'!$C$6:$K$35,9,FALSE))</f>
        <v>4</v>
      </c>
      <c r="AI35" s="923" t="str">
        <f>IF(AI34="","",VLOOKUP(AI34,'別紙２【記載例】シフト記号表（勤務時間帯）'!$C$6:$K$35,9,FALSE))</f>
        <v/>
      </c>
      <c r="AJ35" s="923" t="str">
        <f>IF(AJ34="","",VLOOKUP(AJ34,'別紙２【記載例】シフト記号表（勤務時間帯）'!$C$6:$K$35,9,FALSE))</f>
        <v/>
      </c>
      <c r="AK35" s="923">
        <f>IF(AK34="","",VLOOKUP(AK34,'別紙２【記載例】シフト記号表（勤務時間帯）'!$C$6:$K$35,9,FALSE))</f>
        <v>4</v>
      </c>
      <c r="AL35" s="923" t="str">
        <f>IF(AL34="","",VLOOKUP(AL34,'別紙２【記載例】シフト記号表（勤務時間帯）'!$C$6:$K$35,9,FALSE))</f>
        <v/>
      </c>
      <c r="AM35" s="930">
        <f>IF(AM34="","",VLOOKUP(AM34,'別紙２【記載例】シフト記号表（勤務時間帯）'!$C$6:$K$35,9,FALSE))</f>
        <v>4</v>
      </c>
      <c r="AN35" s="916" t="str">
        <f>IF(AN34="","",VLOOKUP(AN34,'別紙２【記載例】シフト記号表（勤務時間帯）'!$C$6:$K$35,9,FALSE))</f>
        <v/>
      </c>
      <c r="AO35" s="923">
        <f>IF(AO34="","",VLOOKUP(AO34,'別紙２【記載例】シフト記号表（勤務時間帯）'!$C$6:$K$35,9,FALSE))</f>
        <v>4</v>
      </c>
      <c r="AP35" s="923" t="str">
        <f>IF(AP34="","",VLOOKUP(AP34,'別紙２【記載例】シフト記号表（勤務時間帯）'!$C$6:$K$35,9,FALSE))</f>
        <v/>
      </c>
      <c r="AQ35" s="923" t="str">
        <f>IF(AQ34="","",VLOOKUP(AQ34,'別紙２【記載例】シフト記号表（勤務時間帯）'!$C$6:$K$35,9,FALSE))</f>
        <v/>
      </c>
      <c r="AR35" s="923">
        <f>IF(AR34="","",VLOOKUP(AR34,'別紙２【記載例】シフト記号表（勤務時間帯）'!$C$6:$K$35,9,FALSE))</f>
        <v>4</v>
      </c>
      <c r="AS35" s="923" t="str">
        <f>IF(AS34="","",VLOOKUP(AS34,'別紙２【記載例】シフト記号表（勤務時間帯）'!$C$6:$K$35,9,FALSE))</f>
        <v/>
      </c>
      <c r="AT35" s="930">
        <f>IF(AT34="","",VLOOKUP(AT34,'別紙２【記載例】シフト記号表（勤務時間帯）'!$C$6:$K$35,9,FALSE))</f>
        <v>4</v>
      </c>
      <c r="AU35" s="916" t="str">
        <f>IF(AU34="","",VLOOKUP(AU34,'別紙２【記載例】シフト記号表（勤務時間帯）'!$C$6:$K$35,9,FALSE))</f>
        <v/>
      </c>
      <c r="AV35" s="923" t="str">
        <f>IF(AV34="","",VLOOKUP(AV34,'別紙２【記載例】シフト記号表（勤務時間帯）'!$C$6:$K$35,9,FALSE))</f>
        <v/>
      </c>
      <c r="AW35" s="923" t="str">
        <f>IF(AW34="","",VLOOKUP(AW34,'別紙２【記載例】シフト記号表（勤務時間帯）'!$C$6:$K$35,9,FALSE))</f>
        <v/>
      </c>
      <c r="AX35" s="946">
        <f>IF($BB$3="４週",SUM(S35:AT35),IF($BB$3="暦月",SUM(S35:AW35),""))</f>
        <v>48</v>
      </c>
      <c r="AY35" s="959"/>
      <c r="AZ35" s="971">
        <f>IF($BB$3="４週",AX35/4,IF($BB$3="暦月",'別紙２【記載例】通所型サービス'!AX35/('別紙２【記載例】通所型サービス'!$BB$8/7),""))</f>
        <v>12</v>
      </c>
      <c r="BA35" s="981"/>
      <c r="BB35" s="719"/>
      <c r="BC35" s="735"/>
      <c r="BD35" s="735"/>
      <c r="BE35" s="735"/>
      <c r="BF35" s="750"/>
    </row>
    <row r="36" spans="2:58" ht="20.25" customHeight="1">
      <c r="B36" s="836"/>
      <c r="C36" s="447"/>
      <c r="D36" s="466"/>
      <c r="E36" s="476"/>
      <c r="F36" s="479" t="str">
        <f>C34</f>
        <v>看護職員</v>
      </c>
      <c r="G36" s="492"/>
      <c r="H36" s="503"/>
      <c r="I36" s="512"/>
      <c r="J36" s="512"/>
      <c r="K36" s="517"/>
      <c r="L36" s="526"/>
      <c r="M36" s="534"/>
      <c r="N36" s="534"/>
      <c r="O36" s="542"/>
      <c r="P36" s="888" t="s">
        <v>507</v>
      </c>
      <c r="Q36" s="897"/>
      <c r="R36" s="905"/>
      <c r="S36" s="917" t="str">
        <f>IF(S34="","",VLOOKUP(S34,'別紙２【記載例】シフト記号表（勤務時間帯）'!$C$6:$U$35,19,FALSE))</f>
        <v/>
      </c>
      <c r="T36" s="924">
        <f>IF(T34="","",VLOOKUP(T34,'別紙２【記載例】シフト記号表（勤務時間帯）'!$C$6:$U$35,19,FALSE))</f>
        <v>4</v>
      </c>
      <c r="U36" s="924" t="str">
        <f>IF(U34="","",VLOOKUP(U34,'別紙２【記載例】シフト記号表（勤務時間帯）'!$C$6:$U$35,19,FALSE))</f>
        <v/>
      </c>
      <c r="V36" s="924" t="str">
        <f>IF(V34="","",VLOOKUP(V34,'別紙２【記載例】シフト記号表（勤務時間帯）'!$C$6:$U$35,19,FALSE))</f>
        <v/>
      </c>
      <c r="W36" s="924">
        <f>IF(W34="","",VLOOKUP(W34,'別紙２【記載例】シフト記号表（勤務時間帯）'!$C$6:$U$35,19,FALSE))</f>
        <v>4</v>
      </c>
      <c r="X36" s="924" t="str">
        <f>IF(X34="","",VLOOKUP(X34,'別紙２【記載例】シフト記号表（勤務時間帯）'!$C$6:$U$35,19,FALSE))</f>
        <v/>
      </c>
      <c r="Y36" s="931">
        <f>IF(Y34="","",VLOOKUP(Y34,'別紙２【記載例】シフト記号表（勤務時間帯）'!$C$6:$U$35,19,FALSE))</f>
        <v>4</v>
      </c>
      <c r="Z36" s="917" t="str">
        <f>IF(Z34="","",VLOOKUP(Z34,'別紙２【記載例】シフト記号表（勤務時間帯）'!$C$6:$U$35,19,FALSE))</f>
        <v/>
      </c>
      <c r="AA36" s="924">
        <f>IF(AA34="","",VLOOKUP(AA34,'別紙２【記載例】シフト記号表（勤務時間帯）'!$C$6:$U$35,19,FALSE))</f>
        <v>4</v>
      </c>
      <c r="AB36" s="924" t="str">
        <f>IF(AB34="","",VLOOKUP(AB34,'別紙２【記載例】シフト記号表（勤務時間帯）'!$C$6:$U$35,19,FALSE))</f>
        <v/>
      </c>
      <c r="AC36" s="924" t="str">
        <f>IF(AC34="","",VLOOKUP(AC34,'別紙２【記載例】シフト記号表（勤務時間帯）'!$C$6:$U$35,19,FALSE))</f>
        <v/>
      </c>
      <c r="AD36" s="924">
        <f>IF(AD34="","",VLOOKUP(AD34,'別紙２【記載例】シフト記号表（勤務時間帯）'!$C$6:$U$35,19,FALSE))</f>
        <v>4</v>
      </c>
      <c r="AE36" s="924" t="str">
        <f>IF(AE34="","",VLOOKUP(AE34,'別紙２【記載例】シフト記号表（勤務時間帯）'!$C$6:$U$35,19,FALSE))</f>
        <v/>
      </c>
      <c r="AF36" s="931">
        <f>IF(AF34="","",VLOOKUP(AF34,'別紙２【記載例】シフト記号表（勤務時間帯）'!$C$6:$U$35,19,FALSE))</f>
        <v>4</v>
      </c>
      <c r="AG36" s="917" t="str">
        <f>IF(AG34="","",VLOOKUP(AG34,'別紙２【記載例】シフト記号表（勤務時間帯）'!$C$6:$U$35,19,FALSE))</f>
        <v/>
      </c>
      <c r="AH36" s="924">
        <f>IF(AH34="","",VLOOKUP(AH34,'別紙２【記載例】シフト記号表（勤務時間帯）'!$C$6:$U$35,19,FALSE))</f>
        <v>4</v>
      </c>
      <c r="AI36" s="924" t="str">
        <f>IF(AI34="","",VLOOKUP(AI34,'別紙２【記載例】シフト記号表（勤務時間帯）'!$C$6:$U$35,19,FALSE))</f>
        <v/>
      </c>
      <c r="AJ36" s="924" t="str">
        <f>IF(AJ34="","",VLOOKUP(AJ34,'別紙２【記載例】シフト記号表（勤務時間帯）'!$C$6:$U$35,19,FALSE))</f>
        <v/>
      </c>
      <c r="AK36" s="924">
        <f>IF(AK34="","",VLOOKUP(AK34,'別紙２【記載例】シフト記号表（勤務時間帯）'!$C$6:$U$35,19,FALSE))</f>
        <v>4</v>
      </c>
      <c r="AL36" s="924" t="str">
        <f>IF(AL34="","",VLOOKUP(AL34,'別紙２【記載例】シフト記号表（勤務時間帯）'!$C$6:$U$35,19,FALSE))</f>
        <v/>
      </c>
      <c r="AM36" s="931">
        <f>IF(AM34="","",VLOOKUP(AM34,'別紙２【記載例】シフト記号表（勤務時間帯）'!$C$6:$U$35,19,FALSE))</f>
        <v>4</v>
      </c>
      <c r="AN36" s="917" t="str">
        <f>IF(AN34="","",VLOOKUP(AN34,'別紙２【記載例】シフト記号表（勤務時間帯）'!$C$6:$U$35,19,FALSE))</f>
        <v/>
      </c>
      <c r="AO36" s="924">
        <f>IF(AO34="","",VLOOKUP(AO34,'別紙２【記載例】シフト記号表（勤務時間帯）'!$C$6:$U$35,19,FALSE))</f>
        <v>4</v>
      </c>
      <c r="AP36" s="924" t="str">
        <f>IF(AP34="","",VLOOKUP(AP34,'別紙２【記載例】シフト記号表（勤務時間帯）'!$C$6:$U$35,19,FALSE))</f>
        <v/>
      </c>
      <c r="AQ36" s="924" t="str">
        <f>IF(AQ34="","",VLOOKUP(AQ34,'別紙２【記載例】シフト記号表（勤務時間帯）'!$C$6:$U$35,19,FALSE))</f>
        <v/>
      </c>
      <c r="AR36" s="924">
        <f>IF(AR34="","",VLOOKUP(AR34,'別紙２【記載例】シフト記号表（勤務時間帯）'!$C$6:$U$35,19,FALSE))</f>
        <v>4</v>
      </c>
      <c r="AS36" s="924" t="str">
        <f>IF(AS34="","",VLOOKUP(AS34,'別紙２【記載例】シフト記号表（勤務時間帯）'!$C$6:$U$35,19,FALSE))</f>
        <v/>
      </c>
      <c r="AT36" s="931">
        <f>IF(AT34="","",VLOOKUP(AT34,'別紙２【記載例】シフト記号表（勤務時間帯）'!$C$6:$U$35,19,FALSE))</f>
        <v>4</v>
      </c>
      <c r="AU36" s="917" t="str">
        <f>IF(AU34="","",VLOOKUP(AU34,'別紙２【記載例】シフト記号表（勤務時間帯）'!$C$6:$U$35,19,FALSE))</f>
        <v/>
      </c>
      <c r="AV36" s="924" t="str">
        <f>IF(AV34="","",VLOOKUP(AV34,'別紙２【記載例】シフト記号表（勤務時間帯）'!$C$6:$U$35,19,FALSE))</f>
        <v/>
      </c>
      <c r="AW36" s="924" t="str">
        <f>IF(AW34="","",VLOOKUP(AW34,'別紙２【記載例】シフト記号表（勤務時間帯）'!$C$6:$U$35,19,FALSE))</f>
        <v/>
      </c>
      <c r="AX36" s="947">
        <f>IF($BB$3="４週",SUM(S36:AT36),IF($BB$3="暦月",SUM(S36:AW36),""))</f>
        <v>48</v>
      </c>
      <c r="AY36" s="960"/>
      <c r="AZ36" s="972">
        <f>IF($BB$3="４週",AX36/4,IF($BB$3="暦月",'別紙２【記載例】通所型サービス'!AX36/('別紙２【記載例】通所型サービス'!$BB$8/7),""))</f>
        <v>12</v>
      </c>
      <c r="BA36" s="982"/>
      <c r="BB36" s="720"/>
      <c r="BC36" s="736"/>
      <c r="BD36" s="736"/>
      <c r="BE36" s="736"/>
      <c r="BF36" s="751"/>
    </row>
    <row r="37" spans="2:58" ht="20.25" customHeight="1">
      <c r="B37" s="836">
        <f>B34+1</f>
        <v>6</v>
      </c>
      <c r="C37" s="445" t="s">
        <v>505</v>
      </c>
      <c r="D37" s="464"/>
      <c r="E37" s="474"/>
      <c r="F37" s="481"/>
      <c r="G37" s="481" t="s">
        <v>331</v>
      </c>
      <c r="H37" s="504" t="s">
        <v>595</v>
      </c>
      <c r="I37" s="512"/>
      <c r="J37" s="512"/>
      <c r="K37" s="517"/>
      <c r="L37" s="525" t="s">
        <v>612</v>
      </c>
      <c r="M37" s="533"/>
      <c r="N37" s="533"/>
      <c r="O37" s="541"/>
      <c r="P37" s="889" t="s">
        <v>506</v>
      </c>
      <c r="Q37" s="898"/>
      <c r="R37" s="906"/>
      <c r="S37" s="580"/>
      <c r="T37" s="595" t="s">
        <v>169</v>
      </c>
      <c r="U37" s="595" t="s">
        <v>169</v>
      </c>
      <c r="V37" s="595"/>
      <c r="W37" s="595"/>
      <c r="X37" s="595" t="s">
        <v>169</v>
      </c>
      <c r="Y37" s="610"/>
      <c r="Z37" s="580"/>
      <c r="AA37" s="595" t="s">
        <v>169</v>
      </c>
      <c r="AB37" s="595" t="s">
        <v>169</v>
      </c>
      <c r="AC37" s="595"/>
      <c r="AD37" s="595"/>
      <c r="AE37" s="595" t="s">
        <v>169</v>
      </c>
      <c r="AF37" s="610"/>
      <c r="AG37" s="580"/>
      <c r="AH37" s="595" t="s">
        <v>169</v>
      </c>
      <c r="AI37" s="595" t="s">
        <v>169</v>
      </c>
      <c r="AJ37" s="595"/>
      <c r="AK37" s="595"/>
      <c r="AL37" s="595" t="s">
        <v>169</v>
      </c>
      <c r="AM37" s="610"/>
      <c r="AN37" s="580"/>
      <c r="AO37" s="595" t="s">
        <v>169</v>
      </c>
      <c r="AP37" s="595" t="s">
        <v>169</v>
      </c>
      <c r="AQ37" s="595"/>
      <c r="AR37" s="595"/>
      <c r="AS37" s="595" t="s">
        <v>169</v>
      </c>
      <c r="AT37" s="610"/>
      <c r="AU37" s="580"/>
      <c r="AV37" s="595"/>
      <c r="AW37" s="595"/>
      <c r="AX37" s="948"/>
      <c r="AY37" s="961"/>
      <c r="AZ37" s="973"/>
      <c r="BA37" s="983"/>
      <c r="BB37" s="721" t="s">
        <v>130</v>
      </c>
      <c r="BC37" s="737"/>
      <c r="BD37" s="737"/>
      <c r="BE37" s="737"/>
      <c r="BF37" s="752"/>
    </row>
    <row r="38" spans="2:58" ht="20.25" customHeight="1">
      <c r="B38" s="836"/>
      <c r="C38" s="446"/>
      <c r="D38" s="465"/>
      <c r="E38" s="475"/>
      <c r="F38" s="479"/>
      <c r="G38" s="491"/>
      <c r="H38" s="503"/>
      <c r="I38" s="512"/>
      <c r="J38" s="512"/>
      <c r="K38" s="517"/>
      <c r="L38" s="524"/>
      <c r="M38" s="532"/>
      <c r="N38" s="532"/>
      <c r="O38" s="540"/>
      <c r="P38" s="887" t="s">
        <v>353</v>
      </c>
      <c r="Q38" s="896"/>
      <c r="R38" s="904"/>
      <c r="S38" s="916" t="str">
        <f>IF(S37="","",VLOOKUP(S37,'別紙２【記載例】シフト記号表（勤務時間帯）'!$C$6:$K$35,9,FALSE))</f>
        <v/>
      </c>
      <c r="T38" s="923">
        <f>IF(T37="","",VLOOKUP(T37,'別紙２【記載例】シフト記号表（勤務時間帯）'!$C$6:$K$35,9,FALSE))</f>
        <v>8</v>
      </c>
      <c r="U38" s="923">
        <f>IF(U37="","",VLOOKUP(U37,'別紙２【記載例】シフト記号表（勤務時間帯）'!$C$6:$K$35,9,FALSE))</f>
        <v>8</v>
      </c>
      <c r="V38" s="923" t="str">
        <f>IF(V37="","",VLOOKUP(V37,'別紙２【記載例】シフト記号表（勤務時間帯）'!$C$6:$K$35,9,FALSE))</f>
        <v/>
      </c>
      <c r="W38" s="923" t="str">
        <f>IF(W37="","",VLOOKUP(W37,'別紙２【記載例】シフト記号表（勤務時間帯）'!$C$6:$K$35,9,FALSE))</f>
        <v/>
      </c>
      <c r="X38" s="923">
        <f>IF(X37="","",VLOOKUP(X37,'別紙２【記載例】シフト記号表（勤務時間帯）'!$C$6:$K$35,9,FALSE))</f>
        <v>8</v>
      </c>
      <c r="Y38" s="930" t="str">
        <f>IF(Y37="","",VLOOKUP(Y37,'別紙２【記載例】シフト記号表（勤務時間帯）'!$C$6:$K$35,9,FALSE))</f>
        <v/>
      </c>
      <c r="Z38" s="916" t="str">
        <f>IF(Z37="","",VLOOKUP(Z37,'別紙２【記載例】シフト記号表（勤務時間帯）'!$C$6:$K$35,9,FALSE))</f>
        <v/>
      </c>
      <c r="AA38" s="923">
        <f>IF(AA37="","",VLOOKUP(AA37,'別紙２【記載例】シフト記号表（勤務時間帯）'!$C$6:$K$35,9,FALSE))</f>
        <v>8</v>
      </c>
      <c r="AB38" s="923">
        <f>IF(AB37="","",VLOOKUP(AB37,'別紙２【記載例】シフト記号表（勤務時間帯）'!$C$6:$K$35,9,FALSE))</f>
        <v>8</v>
      </c>
      <c r="AC38" s="923" t="str">
        <f>IF(AC37="","",VLOOKUP(AC37,'別紙２【記載例】シフト記号表（勤務時間帯）'!$C$6:$K$35,9,FALSE))</f>
        <v/>
      </c>
      <c r="AD38" s="923" t="str">
        <f>IF(AD37="","",VLOOKUP(AD37,'別紙２【記載例】シフト記号表（勤務時間帯）'!$C$6:$K$35,9,FALSE))</f>
        <v/>
      </c>
      <c r="AE38" s="923">
        <f>IF(AE37="","",VLOOKUP(AE37,'別紙２【記載例】シフト記号表（勤務時間帯）'!$C$6:$K$35,9,FALSE))</f>
        <v>8</v>
      </c>
      <c r="AF38" s="930" t="str">
        <f>IF(AF37="","",VLOOKUP(AF37,'別紙２【記載例】シフト記号表（勤務時間帯）'!$C$6:$K$35,9,FALSE))</f>
        <v/>
      </c>
      <c r="AG38" s="916" t="str">
        <f>IF(AG37="","",VLOOKUP(AG37,'別紙２【記載例】シフト記号表（勤務時間帯）'!$C$6:$K$35,9,FALSE))</f>
        <v/>
      </c>
      <c r="AH38" s="923">
        <f>IF(AH37="","",VLOOKUP(AH37,'別紙２【記載例】シフト記号表（勤務時間帯）'!$C$6:$K$35,9,FALSE))</f>
        <v>8</v>
      </c>
      <c r="AI38" s="923">
        <f>IF(AI37="","",VLOOKUP(AI37,'別紙２【記載例】シフト記号表（勤務時間帯）'!$C$6:$K$35,9,FALSE))</f>
        <v>8</v>
      </c>
      <c r="AJ38" s="923" t="str">
        <f>IF(AJ37="","",VLOOKUP(AJ37,'別紙２【記載例】シフト記号表（勤務時間帯）'!$C$6:$K$35,9,FALSE))</f>
        <v/>
      </c>
      <c r="AK38" s="923" t="str">
        <f>IF(AK37="","",VLOOKUP(AK37,'別紙２【記載例】シフト記号表（勤務時間帯）'!$C$6:$K$35,9,FALSE))</f>
        <v/>
      </c>
      <c r="AL38" s="923">
        <f>IF(AL37="","",VLOOKUP(AL37,'別紙２【記載例】シフト記号表（勤務時間帯）'!$C$6:$K$35,9,FALSE))</f>
        <v>8</v>
      </c>
      <c r="AM38" s="930" t="str">
        <f>IF(AM37="","",VLOOKUP(AM37,'別紙２【記載例】シフト記号表（勤務時間帯）'!$C$6:$K$35,9,FALSE))</f>
        <v/>
      </c>
      <c r="AN38" s="916" t="str">
        <f>IF(AN37="","",VLOOKUP(AN37,'別紙２【記載例】シフト記号表（勤務時間帯）'!$C$6:$K$35,9,FALSE))</f>
        <v/>
      </c>
      <c r="AO38" s="923">
        <f>IF(AO37="","",VLOOKUP(AO37,'別紙２【記載例】シフト記号表（勤務時間帯）'!$C$6:$K$35,9,FALSE))</f>
        <v>8</v>
      </c>
      <c r="AP38" s="923">
        <f>IF(AP37="","",VLOOKUP(AP37,'別紙２【記載例】シフト記号表（勤務時間帯）'!$C$6:$K$35,9,FALSE))</f>
        <v>8</v>
      </c>
      <c r="AQ38" s="923" t="str">
        <f>IF(AQ37="","",VLOOKUP(AQ37,'別紙２【記載例】シフト記号表（勤務時間帯）'!$C$6:$K$35,9,FALSE))</f>
        <v/>
      </c>
      <c r="AR38" s="923" t="str">
        <f>IF(AR37="","",VLOOKUP(AR37,'別紙２【記載例】シフト記号表（勤務時間帯）'!$C$6:$K$35,9,FALSE))</f>
        <v/>
      </c>
      <c r="AS38" s="923">
        <f>IF(AS37="","",VLOOKUP(AS37,'別紙２【記載例】シフト記号表（勤務時間帯）'!$C$6:$K$35,9,FALSE))</f>
        <v>8</v>
      </c>
      <c r="AT38" s="930" t="str">
        <f>IF(AT37="","",VLOOKUP(AT37,'別紙２【記載例】シフト記号表（勤務時間帯）'!$C$6:$K$35,9,FALSE))</f>
        <v/>
      </c>
      <c r="AU38" s="916" t="str">
        <f>IF(AU37="","",VLOOKUP(AU37,'別紙２【記載例】シフト記号表（勤務時間帯）'!$C$6:$K$35,9,FALSE))</f>
        <v/>
      </c>
      <c r="AV38" s="923" t="str">
        <f>IF(AV37="","",VLOOKUP(AV37,'別紙２【記載例】シフト記号表（勤務時間帯）'!$C$6:$K$35,9,FALSE))</f>
        <v/>
      </c>
      <c r="AW38" s="923" t="str">
        <f>IF(AW37="","",VLOOKUP(AW37,'別紙２【記載例】シフト記号表（勤務時間帯）'!$C$6:$K$35,9,FALSE))</f>
        <v/>
      </c>
      <c r="AX38" s="946">
        <f>IF($BB$3="４週",SUM(S38:AT38),IF($BB$3="暦月",SUM(S38:AW38),""))</f>
        <v>96</v>
      </c>
      <c r="AY38" s="959"/>
      <c r="AZ38" s="971">
        <f>IF($BB$3="４週",AX38/4,IF($BB$3="暦月",'別紙２【記載例】通所型サービス'!AX38/('別紙２【記載例】通所型サービス'!$BB$8/7),""))</f>
        <v>24</v>
      </c>
      <c r="BA38" s="981"/>
      <c r="BB38" s="719"/>
      <c r="BC38" s="735"/>
      <c r="BD38" s="735"/>
      <c r="BE38" s="735"/>
      <c r="BF38" s="750"/>
    </row>
    <row r="39" spans="2:58" ht="20.25" customHeight="1">
      <c r="B39" s="836"/>
      <c r="C39" s="447"/>
      <c r="D39" s="466"/>
      <c r="E39" s="476"/>
      <c r="F39" s="479" t="str">
        <f>C37</f>
        <v>介護職員</v>
      </c>
      <c r="G39" s="492"/>
      <c r="H39" s="503"/>
      <c r="I39" s="512"/>
      <c r="J39" s="512"/>
      <c r="K39" s="517"/>
      <c r="L39" s="526"/>
      <c r="M39" s="534"/>
      <c r="N39" s="534"/>
      <c r="O39" s="542"/>
      <c r="P39" s="888" t="s">
        <v>507</v>
      </c>
      <c r="Q39" s="897"/>
      <c r="R39" s="905"/>
      <c r="S39" s="917" t="str">
        <f>IF(S37="","",VLOOKUP(S37,'別紙２【記載例】シフト記号表（勤務時間帯）'!$C$6:$U$35,19,FALSE))</f>
        <v/>
      </c>
      <c r="T39" s="924">
        <f>IF(T37="","",VLOOKUP(T37,'別紙２【記載例】シフト記号表（勤務時間帯）'!$C$6:$U$35,19,FALSE))</f>
        <v>7</v>
      </c>
      <c r="U39" s="924">
        <f>IF(U37="","",VLOOKUP(U37,'別紙２【記載例】シフト記号表（勤務時間帯）'!$C$6:$U$35,19,FALSE))</f>
        <v>7</v>
      </c>
      <c r="V39" s="924" t="str">
        <f>IF(V37="","",VLOOKUP(V37,'別紙２【記載例】シフト記号表（勤務時間帯）'!$C$6:$U$35,19,FALSE))</f>
        <v/>
      </c>
      <c r="W39" s="924" t="str">
        <f>IF(W37="","",VLOOKUP(W37,'別紙２【記載例】シフト記号表（勤務時間帯）'!$C$6:$U$35,19,FALSE))</f>
        <v/>
      </c>
      <c r="X39" s="924">
        <f>IF(X37="","",VLOOKUP(X37,'別紙２【記載例】シフト記号表（勤務時間帯）'!$C$6:$U$35,19,FALSE))</f>
        <v>7</v>
      </c>
      <c r="Y39" s="931" t="str">
        <f>IF(Y37="","",VLOOKUP(Y37,'別紙２【記載例】シフト記号表（勤務時間帯）'!$C$6:$U$35,19,FALSE))</f>
        <v/>
      </c>
      <c r="Z39" s="917" t="str">
        <f>IF(Z37="","",VLOOKUP(Z37,'別紙２【記載例】シフト記号表（勤務時間帯）'!$C$6:$U$35,19,FALSE))</f>
        <v/>
      </c>
      <c r="AA39" s="924">
        <f>IF(AA37="","",VLOOKUP(AA37,'別紙２【記載例】シフト記号表（勤務時間帯）'!$C$6:$U$35,19,FALSE))</f>
        <v>7</v>
      </c>
      <c r="AB39" s="924">
        <f>IF(AB37="","",VLOOKUP(AB37,'別紙２【記載例】シフト記号表（勤務時間帯）'!$C$6:$U$35,19,FALSE))</f>
        <v>7</v>
      </c>
      <c r="AC39" s="924" t="str">
        <f>IF(AC37="","",VLOOKUP(AC37,'別紙２【記載例】シフト記号表（勤務時間帯）'!$C$6:$U$35,19,FALSE))</f>
        <v/>
      </c>
      <c r="AD39" s="924" t="str">
        <f>IF(AD37="","",VLOOKUP(AD37,'別紙２【記載例】シフト記号表（勤務時間帯）'!$C$6:$U$35,19,FALSE))</f>
        <v/>
      </c>
      <c r="AE39" s="924">
        <f>IF(AE37="","",VLOOKUP(AE37,'別紙２【記載例】シフト記号表（勤務時間帯）'!$C$6:$U$35,19,FALSE))</f>
        <v>7</v>
      </c>
      <c r="AF39" s="931" t="str">
        <f>IF(AF37="","",VLOOKUP(AF37,'別紙２【記載例】シフト記号表（勤務時間帯）'!$C$6:$U$35,19,FALSE))</f>
        <v/>
      </c>
      <c r="AG39" s="917" t="str">
        <f>IF(AG37="","",VLOOKUP(AG37,'別紙２【記載例】シフト記号表（勤務時間帯）'!$C$6:$U$35,19,FALSE))</f>
        <v/>
      </c>
      <c r="AH39" s="924">
        <f>IF(AH37="","",VLOOKUP(AH37,'別紙２【記載例】シフト記号表（勤務時間帯）'!$C$6:$U$35,19,FALSE))</f>
        <v>7</v>
      </c>
      <c r="AI39" s="924">
        <f>IF(AI37="","",VLOOKUP(AI37,'別紙２【記載例】シフト記号表（勤務時間帯）'!$C$6:$U$35,19,FALSE))</f>
        <v>7</v>
      </c>
      <c r="AJ39" s="924" t="str">
        <f>IF(AJ37="","",VLOOKUP(AJ37,'別紙２【記載例】シフト記号表（勤務時間帯）'!$C$6:$U$35,19,FALSE))</f>
        <v/>
      </c>
      <c r="AK39" s="924" t="str">
        <f>IF(AK37="","",VLOOKUP(AK37,'別紙２【記載例】シフト記号表（勤務時間帯）'!$C$6:$U$35,19,FALSE))</f>
        <v/>
      </c>
      <c r="AL39" s="924">
        <f>IF(AL37="","",VLOOKUP(AL37,'別紙２【記載例】シフト記号表（勤務時間帯）'!$C$6:$U$35,19,FALSE))</f>
        <v>7</v>
      </c>
      <c r="AM39" s="931" t="str">
        <f>IF(AM37="","",VLOOKUP(AM37,'別紙２【記載例】シフト記号表（勤務時間帯）'!$C$6:$U$35,19,FALSE))</f>
        <v/>
      </c>
      <c r="AN39" s="917" t="str">
        <f>IF(AN37="","",VLOOKUP(AN37,'別紙２【記載例】シフト記号表（勤務時間帯）'!$C$6:$U$35,19,FALSE))</f>
        <v/>
      </c>
      <c r="AO39" s="924">
        <f>IF(AO37="","",VLOOKUP(AO37,'別紙２【記載例】シフト記号表（勤務時間帯）'!$C$6:$U$35,19,FALSE))</f>
        <v>7</v>
      </c>
      <c r="AP39" s="924">
        <f>IF(AP37="","",VLOOKUP(AP37,'別紙２【記載例】シフト記号表（勤務時間帯）'!$C$6:$U$35,19,FALSE))</f>
        <v>7</v>
      </c>
      <c r="AQ39" s="924" t="str">
        <f>IF(AQ37="","",VLOOKUP(AQ37,'別紙２【記載例】シフト記号表（勤務時間帯）'!$C$6:$U$35,19,FALSE))</f>
        <v/>
      </c>
      <c r="AR39" s="924" t="str">
        <f>IF(AR37="","",VLOOKUP(AR37,'別紙２【記載例】シフト記号表（勤務時間帯）'!$C$6:$U$35,19,FALSE))</f>
        <v/>
      </c>
      <c r="AS39" s="924">
        <f>IF(AS37="","",VLOOKUP(AS37,'別紙２【記載例】シフト記号表（勤務時間帯）'!$C$6:$U$35,19,FALSE))</f>
        <v>7</v>
      </c>
      <c r="AT39" s="931" t="str">
        <f>IF(AT37="","",VLOOKUP(AT37,'別紙２【記載例】シフト記号表（勤務時間帯）'!$C$6:$U$35,19,FALSE))</f>
        <v/>
      </c>
      <c r="AU39" s="917" t="str">
        <f>IF(AU37="","",VLOOKUP(AU37,'別紙２【記載例】シフト記号表（勤務時間帯）'!$C$6:$U$35,19,FALSE))</f>
        <v/>
      </c>
      <c r="AV39" s="924" t="str">
        <f>IF(AV37="","",VLOOKUP(AV37,'別紙２【記載例】シフト記号表（勤務時間帯）'!$C$6:$U$35,19,FALSE))</f>
        <v/>
      </c>
      <c r="AW39" s="924" t="str">
        <f>IF(AW37="","",VLOOKUP(AW37,'別紙２【記載例】シフト記号表（勤務時間帯）'!$C$6:$U$35,19,FALSE))</f>
        <v/>
      </c>
      <c r="AX39" s="947">
        <f>IF($BB$3="４週",SUM(S39:AT39),IF($BB$3="暦月",SUM(S39:AW39),""))</f>
        <v>84</v>
      </c>
      <c r="AY39" s="960"/>
      <c r="AZ39" s="972">
        <f>IF($BB$3="４週",AX39/4,IF($BB$3="暦月",'別紙２【記載例】通所型サービス'!AX39/('別紙２【記載例】通所型サービス'!$BB$8/7),""))</f>
        <v>21</v>
      </c>
      <c r="BA39" s="982"/>
      <c r="BB39" s="720"/>
      <c r="BC39" s="736"/>
      <c r="BD39" s="736"/>
      <c r="BE39" s="736"/>
      <c r="BF39" s="751"/>
    </row>
    <row r="40" spans="2:58" ht="20.25" customHeight="1">
      <c r="B40" s="836">
        <f>B37+1</f>
        <v>7</v>
      </c>
      <c r="C40" s="445" t="s">
        <v>505</v>
      </c>
      <c r="D40" s="464"/>
      <c r="E40" s="474"/>
      <c r="F40" s="481"/>
      <c r="G40" s="481" t="s">
        <v>331</v>
      </c>
      <c r="H40" s="504" t="s">
        <v>595</v>
      </c>
      <c r="I40" s="512"/>
      <c r="J40" s="512"/>
      <c r="K40" s="517"/>
      <c r="L40" s="525" t="s">
        <v>612</v>
      </c>
      <c r="M40" s="533"/>
      <c r="N40" s="533"/>
      <c r="O40" s="541"/>
      <c r="P40" s="889" t="s">
        <v>506</v>
      </c>
      <c r="Q40" s="898"/>
      <c r="R40" s="906"/>
      <c r="S40" s="580"/>
      <c r="T40" s="595"/>
      <c r="U40" s="595"/>
      <c r="V40" s="595"/>
      <c r="W40" s="595"/>
      <c r="X40" s="595"/>
      <c r="Y40" s="610" t="s">
        <v>169</v>
      </c>
      <c r="Z40" s="580"/>
      <c r="AA40" s="595"/>
      <c r="AB40" s="595"/>
      <c r="AC40" s="595"/>
      <c r="AD40" s="595"/>
      <c r="AE40" s="595"/>
      <c r="AF40" s="610" t="s">
        <v>169</v>
      </c>
      <c r="AG40" s="580"/>
      <c r="AH40" s="595"/>
      <c r="AI40" s="595"/>
      <c r="AJ40" s="595"/>
      <c r="AK40" s="595"/>
      <c r="AL40" s="595"/>
      <c r="AM40" s="610" t="s">
        <v>169</v>
      </c>
      <c r="AN40" s="580"/>
      <c r="AO40" s="595"/>
      <c r="AP40" s="595"/>
      <c r="AQ40" s="595"/>
      <c r="AR40" s="595"/>
      <c r="AS40" s="595"/>
      <c r="AT40" s="610" t="s">
        <v>169</v>
      </c>
      <c r="AU40" s="580"/>
      <c r="AV40" s="595"/>
      <c r="AW40" s="595"/>
      <c r="AX40" s="948"/>
      <c r="AY40" s="961"/>
      <c r="AZ40" s="973"/>
      <c r="BA40" s="983"/>
      <c r="BB40" s="721" t="s">
        <v>614</v>
      </c>
      <c r="BC40" s="737"/>
      <c r="BD40" s="737"/>
      <c r="BE40" s="737"/>
      <c r="BF40" s="752"/>
    </row>
    <row r="41" spans="2:58" ht="20.25" customHeight="1">
      <c r="B41" s="836"/>
      <c r="C41" s="446"/>
      <c r="D41" s="465"/>
      <c r="E41" s="475"/>
      <c r="F41" s="479"/>
      <c r="G41" s="491"/>
      <c r="H41" s="503"/>
      <c r="I41" s="512"/>
      <c r="J41" s="512"/>
      <c r="K41" s="517"/>
      <c r="L41" s="524"/>
      <c r="M41" s="532"/>
      <c r="N41" s="532"/>
      <c r="O41" s="540"/>
      <c r="P41" s="887" t="s">
        <v>353</v>
      </c>
      <c r="Q41" s="896"/>
      <c r="R41" s="904"/>
      <c r="S41" s="916" t="str">
        <f>IF(S40="","",VLOOKUP(S40,'別紙２【記載例】シフト記号表（勤務時間帯）'!$C$6:$K$35,9,FALSE))</f>
        <v/>
      </c>
      <c r="T41" s="923" t="str">
        <f>IF(T40="","",VLOOKUP(T40,'別紙２【記載例】シフト記号表（勤務時間帯）'!$C$6:$K$35,9,FALSE))</f>
        <v/>
      </c>
      <c r="U41" s="923" t="str">
        <f>IF(U40="","",VLOOKUP(U40,'別紙２【記載例】シフト記号表（勤務時間帯）'!$C$6:$K$35,9,FALSE))</f>
        <v/>
      </c>
      <c r="V41" s="923" t="str">
        <f>IF(V40="","",VLOOKUP(V40,'別紙２【記載例】シフト記号表（勤務時間帯）'!$C$6:$K$35,9,FALSE))</f>
        <v/>
      </c>
      <c r="W41" s="923" t="str">
        <f>IF(W40="","",VLOOKUP(W40,'別紙２【記載例】シフト記号表（勤務時間帯）'!$C$6:$K$35,9,FALSE))</f>
        <v/>
      </c>
      <c r="X41" s="923" t="str">
        <f>IF(X40="","",VLOOKUP(X40,'別紙２【記載例】シフト記号表（勤務時間帯）'!$C$6:$K$35,9,FALSE))</f>
        <v/>
      </c>
      <c r="Y41" s="930">
        <f>IF(Y40="","",VLOOKUP(Y40,'別紙２【記載例】シフト記号表（勤務時間帯）'!$C$6:$K$35,9,FALSE))</f>
        <v>8</v>
      </c>
      <c r="Z41" s="916" t="str">
        <f>IF(Z40="","",VLOOKUP(Z40,'別紙２【記載例】シフト記号表（勤務時間帯）'!$C$6:$K$35,9,FALSE))</f>
        <v/>
      </c>
      <c r="AA41" s="923" t="str">
        <f>IF(AA40="","",VLOOKUP(AA40,'別紙２【記載例】シフト記号表（勤務時間帯）'!$C$6:$K$35,9,FALSE))</f>
        <v/>
      </c>
      <c r="AB41" s="923" t="str">
        <f>IF(AB40="","",VLOOKUP(AB40,'別紙２【記載例】シフト記号表（勤務時間帯）'!$C$6:$K$35,9,FALSE))</f>
        <v/>
      </c>
      <c r="AC41" s="923" t="str">
        <f>IF(AC40="","",VLOOKUP(AC40,'別紙２【記載例】シフト記号表（勤務時間帯）'!$C$6:$K$35,9,FALSE))</f>
        <v/>
      </c>
      <c r="AD41" s="923" t="str">
        <f>IF(AD40="","",VLOOKUP(AD40,'別紙２【記載例】シフト記号表（勤務時間帯）'!$C$6:$K$35,9,FALSE))</f>
        <v/>
      </c>
      <c r="AE41" s="923" t="str">
        <f>IF(AE40="","",VLOOKUP(AE40,'別紙２【記載例】シフト記号表（勤務時間帯）'!$C$6:$K$35,9,FALSE))</f>
        <v/>
      </c>
      <c r="AF41" s="930">
        <f>IF(AF40="","",VLOOKUP(AF40,'別紙２【記載例】シフト記号表（勤務時間帯）'!$C$6:$K$35,9,FALSE))</f>
        <v>8</v>
      </c>
      <c r="AG41" s="916" t="str">
        <f>IF(AG40="","",VLOOKUP(AG40,'別紙２【記載例】シフト記号表（勤務時間帯）'!$C$6:$K$35,9,FALSE))</f>
        <v/>
      </c>
      <c r="AH41" s="923" t="str">
        <f>IF(AH40="","",VLOOKUP(AH40,'別紙２【記載例】シフト記号表（勤務時間帯）'!$C$6:$K$35,9,FALSE))</f>
        <v/>
      </c>
      <c r="AI41" s="923" t="str">
        <f>IF(AI40="","",VLOOKUP(AI40,'別紙２【記載例】シフト記号表（勤務時間帯）'!$C$6:$K$35,9,FALSE))</f>
        <v/>
      </c>
      <c r="AJ41" s="923" t="str">
        <f>IF(AJ40="","",VLOOKUP(AJ40,'別紙２【記載例】シフト記号表（勤務時間帯）'!$C$6:$K$35,9,FALSE))</f>
        <v/>
      </c>
      <c r="AK41" s="923" t="str">
        <f>IF(AK40="","",VLOOKUP(AK40,'別紙２【記載例】シフト記号表（勤務時間帯）'!$C$6:$K$35,9,FALSE))</f>
        <v/>
      </c>
      <c r="AL41" s="923" t="str">
        <f>IF(AL40="","",VLOOKUP(AL40,'別紙２【記載例】シフト記号表（勤務時間帯）'!$C$6:$K$35,9,FALSE))</f>
        <v/>
      </c>
      <c r="AM41" s="930">
        <f>IF(AM40="","",VLOOKUP(AM40,'別紙２【記載例】シフト記号表（勤務時間帯）'!$C$6:$K$35,9,FALSE))</f>
        <v>8</v>
      </c>
      <c r="AN41" s="916" t="str">
        <f>IF(AN40="","",VLOOKUP(AN40,'別紙２【記載例】シフト記号表（勤務時間帯）'!$C$6:$K$35,9,FALSE))</f>
        <v/>
      </c>
      <c r="AO41" s="923" t="str">
        <f>IF(AO40="","",VLOOKUP(AO40,'別紙２【記載例】シフト記号表（勤務時間帯）'!$C$6:$K$35,9,FALSE))</f>
        <v/>
      </c>
      <c r="AP41" s="923" t="str">
        <f>IF(AP40="","",VLOOKUP(AP40,'別紙２【記載例】シフト記号表（勤務時間帯）'!$C$6:$K$35,9,FALSE))</f>
        <v/>
      </c>
      <c r="AQ41" s="923" t="str">
        <f>IF(AQ40="","",VLOOKUP(AQ40,'別紙２【記載例】シフト記号表（勤務時間帯）'!$C$6:$K$35,9,FALSE))</f>
        <v/>
      </c>
      <c r="AR41" s="923" t="str">
        <f>IF(AR40="","",VLOOKUP(AR40,'別紙２【記載例】シフト記号表（勤務時間帯）'!$C$6:$K$35,9,FALSE))</f>
        <v/>
      </c>
      <c r="AS41" s="923" t="str">
        <f>IF(AS40="","",VLOOKUP(AS40,'別紙２【記載例】シフト記号表（勤務時間帯）'!$C$6:$K$35,9,FALSE))</f>
        <v/>
      </c>
      <c r="AT41" s="930">
        <f>IF(AT40="","",VLOOKUP(AT40,'別紙２【記載例】シフト記号表（勤務時間帯）'!$C$6:$K$35,9,FALSE))</f>
        <v>8</v>
      </c>
      <c r="AU41" s="916" t="str">
        <f>IF(AU40="","",VLOOKUP(AU40,'別紙２【記載例】シフト記号表（勤務時間帯）'!$C$6:$K$35,9,FALSE))</f>
        <v/>
      </c>
      <c r="AV41" s="923" t="str">
        <f>IF(AV40="","",VLOOKUP(AV40,'別紙２【記載例】シフト記号表（勤務時間帯）'!$C$6:$K$35,9,FALSE))</f>
        <v/>
      </c>
      <c r="AW41" s="923" t="str">
        <f>IF(AW40="","",VLOOKUP(AW40,'別紙２【記載例】シフト記号表（勤務時間帯）'!$C$6:$K$35,9,FALSE))</f>
        <v/>
      </c>
      <c r="AX41" s="946">
        <f>IF($BB$3="４週",SUM(S41:AT41),IF($BB$3="暦月",SUM(S41:AW41),""))</f>
        <v>32</v>
      </c>
      <c r="AY41" s="959"/>
      <c r="AZ41" s="971">
        <f>IF($BB$3="４週",AX41/4,IF($BB$3="暦月",'別紙２【記載例】通所型サービス'!AX41/('別紙２【記載例】通所型サービス'!$BB$8/7),""))</f>
        <v>8</v>
      </c>
      <c r="BA41" s="981"/>
      <c r="BB41" s="719"/>
      <c r="BC41" s="735"/>
      <c r="BD41" s="735"/>
      <c r="BE41" s="735"/>
      <c r="BF41" s="750"/>
    </row>
    <row r="42" spans="2:58" ht="20.25" customHeight="1">
      <c r="B42" s="836"/>
      <c r="C42" s="447"/>
      <c r="D42" s="466"/>
      <c r="E42" s="476"/>
      <c r="F42" s="479" t="str">
        <f>C40</f>
        <v>介護職員</v>
      </c>
      <c r="G42" s="492"/>
      <c r="H42" s="503"/>
      <c r="I42" s="512"/>
      <c r="J42" s="512"/>
      <c r="K42" s="517"/>
      <c r="L42" s="526"/>
      <c r="M42" s="534"/>
      <c r="N42" s="534"/>
      <c r="O42" s="542"/>
      <c r="P42" s="888" t="s">
        <v>507</v>
      </c>
      <c r="Q42" s="897"/>
      <c r="R42" s="905"/>
      <c r="S42" s="917" t="str">
        <f>IF(S40="","",VLOOKUP(S40,'別紙２【記載例】シフト記号表（勤務時間帯）'!$C$6:$U$35,19,FALSE))</f>
        <v/>
      </c>
      <c r="T42" s="924" t="str">
        <f>IF(T40="","",VLOOKUP(T40,'別紙２【記載例】シフト記号表（勤務時間帯）'!$C$6:$U$35,19,FALSE))</f>
        <v/>
      </c>
      <c r="U42" s="924" t="str">
        <f>IF(U40="","",VLOOKUP(U40,'別紙２【記載例】シフト記号表（勤務時間帯）'!$C$6:$U$35,19,FALSE))</f>
        <v/>
      </c>
      <c r="V42" s="924" t="str">
        <f>IF(V40="","",VLOOKUP(V40,'別紙２【記載例】シフト記号表（勤務時間帯）'!$C$6:$U$35,19,FALSE))</f>
        <v/>
      </c>
      <c r="W42" s="924" t="str">
        <f>IF(W40="","",VLOOKUP(W40,'別紙２【記載例】シフト記号表（勤務時間帯）'!$C$6:$U$35,19,FALSE))</f>
        <v/>
      </c>
      <c r="X42" s="924" t="str">
        <f>IF(X40="","",VLOOKUP(X40,'別紙２【記載例】シフト記号表（勤務時間帯）'!$C$6:$U$35,19,FALSE))</f>
        <v/>
      </c>
      <c r="Y42" s="931">
        <f>IF(Y40="","",VLOOKUP(Y40,'別紙２【記載例】シフト記号表（勤務時間帯）'!$C$6:$U$35,19,FALSE))</f>
        <v>7</v>
      </c>
      <c r="Z42" s="917" t="str">
        <f>IF(Z40="","",VLOOKUP(Z40,'別紙２【記載例】シフト記号表（勤務時間帯）'!$C$6:$U$35,19,FALSE))</f>
        <v/>
      </c>
      <c r="AA42" s="924" t="str">
        <f>IF(AA40="","",VLOOKUP(AA40,'別紙２【記載例】シフト記号表（勤務時間帯）'!$C$6:$U$35,19,FALSE))</f>
        <v/>
      </c>
      <c r="AB42" s="924" t="str">
        <f>IF(AB40="","",VLOOKUP(AB40,'別紙２【記載例】シフト記号表（勤務時間帯）'!$C$6:$U$35,19,FALSE))</f>
        <v/>
      </c>
      <c r="AC42" s="924" t="str">
        <f>IF(AC40="","",VLOOKUP(AC40,'別紙２【記載例】シフト記号表（勤務時間帯）'!$C$6:$U$35,19,FALSE))</f>
        <v/>
      </c>
      <c r="AD42" s="924" t="str">
        <f>IF(AD40="","",VLOOKUP(AD40,'別紙２【記載例】シフト記号表（勤務時間帯）'!$C$6:$U$35,19,FALSE))</f>
        <v/>
      </c>
      <c r="AE42" s="924" t="str">
        <f>IF(AE40="","",VLOOKUP(AE40,'別紙２【記載例】シフト記号表（勤務時間帯）'!$C$6:$U$35,19,FALSE))</f>
        <v/>
      </c>
      <c r="AF42" s="931">
        <f>IF(AF40="","",VLOOKUP(AF40,'別紙２【記載例】シフト記号表（勤務時間帯）'!$C$6:$U$35,19,FALSE))</f>
        <v>7</v>
      </c>
      <c r="AG42" s="917" t="str">
        <f>IF(AG40="","",VLOOKUP(AG40,'別紙２【記載例】シフト記号表（勤務時間帯）'!$C$6:$U$35,19,FALSE))</f>
        <v/>
      </c>
      <c r="AH42" s="924" t="str">
        <f>IF(AH40="","",VLOOKUP(AH40,'別紙２【記載例】シフト記号表（勤務時間帯）'!$C$6:$U$35,19,FALSE))</f>
        <v/>
      </c>
      <c r="AI42" s="924" t="str">
        <f>IF(AI40="","",VLOOKUP(AI40,'別紙２【記載例】シフト記号表（勤務時間帯）'!$C$6:$U$35,19,FALSE))</f>
        <v/>
      </c>
      <c r="AJ42" s="924" t="str">
        <f>IF(AJ40="","",VLOOKUP(AJ40,'別紙２【記載例】シフト記号表（勤務時間帯）'!$C$6:$U$35,19,FALSE))</f>
        <v/>
      </c>
      <c r="AK42" s="924" t="str">
        <f>IF(AK40="","",VLOOKUP(AK40,'別紙２【記載例】シフト記号表（勤務時間帯）'!$C$6:$U$35,19,FALSE))</f>
        <v/>
      </c>
      <c r="AL42" s="924" t="str">
        <f>IF(AL40="","",VLOOKUP(AL40,'別紙２【記載例】シフト記号表（勤務時間帯）'!$C$6:$U$35,19,FALSE))</f>
        <v/>
      </c>
      <c r="AM42" s="931">
        <f>IF(AM40="","",VLOOKUP(AM40,'別紙２【記載例】シフト記号表（勤務時間帯）'!$C$6:$U$35,19,FALSE))</f>
        <v>7</v>
      </c>
      <c r="AN42" s="917" t="str">
        <f>IF(AN40="","",VLOOKUP(AN40,'別紙２【記載例】シフト記号表（勤務時間帯）'!$C$6:$U$35,19,FALSE))</f>
        <v/>
      </c>
      <c r="AO42" s="924" t="str">
        <f>IF(AO40="","",VLOOKUP(AO40,'別紙２【記載例】シフト記号表（勤務時間帯）'!$C$6:$U$35,19,FALSE))</f>
        <v/>
      </c>
      <c r="AP42" s="924" t="str">
        <f>IF(AP40="","",VLOOKUP(AP40,'別紙２【記載例】シフト記号表（勤務時間帯）'!$C$6:$U$35,19,FALSE))</f>
        <v/>
      </c>
      <c r="AQ42" s="924" t="str">
        <f>IF(AQ40="","",VLOOKUP(AQ40,'別紙２【記載例】シフト記号表（勤務時間帯）'!$C$6:$U$35,19,FALSE))</f>
        <v/>
      </c>
      <c r="AR42" s="924" t="str">
        <f>IF(AR40="","",VLOOKUP(AR40,'別紙２【記載例】シフト記号表（勤務時間帯）'!$C$6:$U$35,19,FALSE))</f>
        <v/>
      </c>
      <c r="AS42" s="924" t="str">
        <f>IF(AS40="","",VLOOKUP(AS40,'別紙２【記載例】シフト記号表（勤務時間帯）'!$C$6:$U$35,19,FALSE))</f>
        <v/>
      </c>
      <c r="AT42" s="931">
        <f>IF(AT40="","",VLOOKUP(AT40,'別紙２【記載例】シフト記号表（勤務時間帯）'!$C$6:$U$35,19,FALSE))</f>
        <v>7</v>
      </c>
      <c r="AU42" s="917" t="str">
        <f>IF(AU40="","",VLOOKUP(AU40,'別紙２【記載例】シフト記号表（勤務時間帯）'!$C$6:$U$35,19,FALSE))</f>
        <v/>
      </c>
      <c r="AV42" s="924" t="str">
        <f>IF(AV40="","",VLOOKUP(AV40,'別紙２【記載例】シフト記号表（勤務時間帯）'!$C$6:$U$35,19,FALSE))</f>
        <v/>
      </c>
      <c r="AW42" s="924" t="str">
        <f>IF(AW40="","",VLOOKUP(AW40,'別紙２【記載例】シフト記号表（勤務時間帯）'!$C$6:$U$35,19,FALSE))</f>
        <v/>
      </c>
      <c r="AX42" s="947">
        <f>IF($BB$3="４週",SUM(S42:AT42),IF($BB$3="暦月",SUM(S42:AW42),""))</f>
        <v>28</v>
      </c>
      <c r="AY42" s="960"/>
      <c r="AZ42" s="972">
        <f>IF($BB$3="４週",AX42/4,IF($BB$3="暦月",'別紙２【記載例】通所型サービス'!AX42/('別紙２【記載例】通所型サービス'!$BB$8/7),""))</f>
        <v>7</v>
      </c>
      <c r="BA42" s="982"/>
      <c r="BB42" s="720"/>
      <c r="BC42" s="736"/>
      <c r="BD42" s="736"/>
      <c r="BE42" s="736"/>
      <c r="BF42" s="751"/>
    </row>
    <row r="43" spans="2:58" ht="20.25" customHeight="1">
      <c r="B43" s="836">
        <f>B40+1</f>
        <v>8</v>
      </c>
      <c r="C43" s="445" t="s">
        <v>505</v>
      </c>
      <c r="D43" s="464"/>
      <c r="E43" s="474"/>
      <c r="F43" s="481"/>
      <c r="G43" s="481" t="s">
        <v>589</v>
      </c>
      <c r="H43" s="504" t="s">
        <v>607</v>
      </c>
      <c r="I43" s="512"/>
      <c r="J43" s="512"/>
      <c r="K43" s="517"/>
      <c r="L43" s="525" t="s">
        <v>612</v>
      </c>
      <c r="M43" s="533"/>
      <c r="N43" s="533"/>
      <c r="O43" s="541"/>
      <c r="P43" s="889" t="s">
        <v>506</v>
      </c>
      <c r="Q43" s="898"/>
      <c r="R43" s="906"/>
      <c r="S43" s="580" t="s">
        <v>169</v>
      </c>
      <c r="T43" s="595"/>
      <c r="U43" s="595" t="s">
        <v>169</v>
      </c>
      <c r="V43" s="595" t="s">
        <v>169</v>
      </c>
      <c r="W43" s="595" t="s">
        <v>169</v>
      </c>
      <c r="X43" s="595"/>
      <c r="Y43" s="610" t="s">
        <v>169</v>
      </c>
      <c r="Z43" s="580" t="s">
        <v>169</v>
      </c>
      <c r="AA43" s="595"/>
      <c r="AB43" s="595" t="s">
        <v>169</v>
      </c>
      <c r="AC43" s="595" t="s">
        <v>169</v>
      </c>
      <c r="AD43" s="595" t="s">
        <v>169</v>
      </c>
      <c r="AE43" s="595"/>
      <c r="AF43" s="610" t="s">
        <v>169</v>
      </c>
      <c r="AG43" s="580" t="s">
        <v>169</v>
      </c>
      <c r="AH43" s="595"/>
      <c r="AI43" s="595" t="s">
        <v>169</v>
      </c>
      <c r="AJ43" s="595" t="s">
        <v>169</v>
      </c>
      <c r="AK43" s="595" t="s">
        <v>169</v>
      </c>
      <c r="AL43" s="595"/>
      <c r="AM43" s="610" t="s">
        <v>169</v>
      </c>
      <c r="AN43" s="580" t="s">
        <v>169</v>
      </c>
      <c r="AO43" s="595"/>
      <c r="AP43" s="595" t="s">
        <v>169</v>
      </c>
      <c r="AQ43" s="595" t="s">
        <v>169</v>
      </c>
      <c r="AR43" s="595" t="s">
        <v>169</v>
      </c>
      <c r="AS43" s="595"/>
      <c r="AT43" s="610" t="s">
        <v>169</v>
      </c>
      <c r="AU43" s="580"/>
      <c r="AV43" s="595"/>
      <c r="AW43" s="595"/>
      <c r="AX43" s="948"/>
      <c r="AY43" s="961"/>
      <c r="AZ43" s="973"/>
      <c r="BA43" s="983"/>
      <c r="BB43" s="721"/>
      <c r="BC43" s="737"/>
      <c r="BD43" s="737"/>
      <c r="BE43" s="737"/>
      <c r="BF43" s="752"/>
    </row>
    <row r="44" spans="2:58" ht="20.25" customHeight="1">
      <c r="B44" s="836"/>
      <c r="C44" s="446"/>
      <c r="D44" s="465"/>
      <c r="E44" s="475"/>
      <c r="F44" s="479"/>
      <c r="G44" s="491"/>
      <c r="H44" s="503"/>
      <c r="I44" s="512"/>
      <c r="J44" s="512"/>
      <c r="K44" s="517"/>
      <c r="L44" s="524"/>
      <c r="M44" s="532"/>
      <c r="N44" s="532"/>
      <c r="O44" s="540"/>
      <c r="P44" s="887" t="s">
        <v>353</v>
      </c>
      <c r="Q44" s="896"/>
      <c r="R44" s="904"/>
      <c r="S44" s="916">
        <f>IF(S43="","",VLOOKUP(S43,'別紙２【記載例】シフト記号表（勤務時間帯）'!$C$6:$K$35,9,FALSE))</f>
        <v>8</v>
      </c>
      <c r="T44" s="923" t="str">
        <f>IF(T43="","",VLOOKUP(T43,'別紙２【記載例】シフト記号表（勤務時間帯）'!$C$6:$K$35,9,FALSE))</f>
        <v/>
      </c>
      <c r="U44" s="923">
        <f>IF(U43="","",VLOOKUP(U43,'別紙２【記載例】シフト記号表（勤務時間帯）'!$C$6:$K$35,9,FALSE))</f>
        <v>8</v>
      </c>
      <c r="V44" s="923">
        <f>IF(V43="","",VLOOKUP(V43,'別紙２【記載例】シフト記号表（勤務時間帯）'!$C$6:$K$35,9,FALSE))</f>
        <v>8</v>
      </c>
      <c r="W44" s="923">
        <f>IF(W43="","",VLOOKUP(W43,'別紙２【記載例】シフト記号表（勤務時間帯）'!$C$6:$K$35,9,FALSE))</f>
        <v>8</v>
      </c>
      <c r="X44" s="923" t="str">
        <f>IF(X43="","",VLOOKUP(X43,'別紙２【記載例】シフト記号表（勤務時間帯）'!$C$6:$K$35,9,FALSE))</f>
        <v/>
      </c>
      <c r="Y44" s="930">
        <f>IF(Y43="","",VLOOKUP(Y43,'別紙２【記載例】シフト記号表（勤務時間帯）'!$C$6:$K$35,9,FALSE))</f>
        <v>8</v>
      </c>
      <c r="Z44" s="916">
        <f>IF(Z43="","",VLOOKUP(Z43,'別紙２【記載例】シフト記号表（勤務時間帯）'!$C$6:$K$35,9,FALSE))</f>
        <v>8</v>
      </c>
      <c r="AA44" s="923" t="str">
        <f>IF(AA43="","",VLOOKUP(AA43,'別紙２【記載例】シフト記号表（勤務時間帯）'!$C$6:$K$35,9,FALSE))</f>
        <v/>
      </c>
      <c r="AB44" s="923">
        <f>IF(AB43="","",VLOOKUP(AB43,'別紙２【記載例】シフト記号表（勤務時間帯）'!$C$6:$K$35,9,FALSE))</f>
        <v>8</v>
      </c>
      <c r="AC44" s="923">
        <f>IF(AC43="","",VLOOKUP(AC43,'別紙２【記載例】シフト記号表（勤務時間帯）'!$C$6:$K$35,9,FALSE))</f>
        <v>8</v>
      </c>
      <c r="AD44" s="923">
        <f>IF(AD43="","",VLOOKUP(AD43,'別紙２【記載例】シフト記号表（勤務時間帯）'!$C$6:$K$35,9,FALSE))</f>
        <v>8</v>
      </c>
      <c r="AE44" s="923" t="str">
        <f>IF(AE43="","",VLOOKUP(AE43,'別紙２【記載例】シフト記号表（勤務時間帯）'!$C$6:$K$35,9,FALSE))</f>
        <v/>
      </c>
      <c r="AF44" s="930">
        <f>IF(AF43="","",VLOOKUP(AF43,'別紙２【記載例】シフト記号表（勤務時間帯）'!$C$6:$K$35,9,FALSE))</f>
        <v>8</v>
      </c>
      <c r="AG44" s="916">
        <f>IF(AG43="","",VLOOKUP(AG43,'別紙２【記載例】シフト記号表（勤務時間帯）'!$C$6:$K$35,9,FALSE))</f>
        <v>8</v>
      </c>
      <c r="AH44" s="923" t="str">
        <f>IF(AH43="","",VLOOKUP(AH43,'別紙２【記載例】シフト記号表（勤務時間帯）'!$C$6:$K$35,9,FALSE))</f>
        <v/>
      </c>
      <c r="AI44" s="923">
        <f>IF(AI43="","",VLOOKUP(AI43,'別紙２【記載例】シフト記号表（勤務時間帯）'!$C$6:$K$35,9,FALSE))</f>
        <v>8</v>
      </c>
      <c r="AJ44" s="923">
        <f>IF(AJ43="","",VLOOKUP(AJ43,'別紙２【記載例】シフト記号表（勤務時間帯）'!$C$6:$K$35,9,FALSE))</f>
        <v>8</v>
      </c>
      <c r="AK44" s="923">
        <f>IF(AK43="","",VLOOKUP(AK43,'別紙２【記載例】シフト記号表（勤務時間帯）'!$C$6:$K$35,9,FALSE))</f>
        <v>8</v>
      </c>
      <c r="AL44" s="923" t="str">
        <f>IF(AL43="","",VLOOKUP(AL43,'別紙２【記載例】シフト記号表（勤務時間帯）'!$C$6:$K$35,9,FALSE))</f>
        <v/>
      </c>
      <c r="AM44" s="930">
        <f>IF(AM43="","",VLOOKUP(AM43,'別紙２【記載例】シフト記号表（勤務時間帯）'!$C$6:$K$35,9,FALSE))</f>
        <v>8</v>
      </c>
      <c r="AN44" s="916">
        <f>IF(AN43="","",VLOOKUP(AN43,'別紙２【記載例】シフト記号表（勤務時間帯）'!$C$6:$K$35,9,FALSE))</f>
        <v>8</v>
      </c>
      <c r="AO44" s="923" t="str">
        <f>IF(AO43="","",VLOOKUP(AO43,'別紙２【記載例】シフト記号表（勤務時間帯）'!$C$6:$K$35,9,FALSE))</f>
        <v/>
      </c>
      <c r="AP44" s="923">
        <f>IF(AP43="","",VLOOKUP(AP43,'別紙２【記載例】シフト記号表（勤務時間帯）'!$C$6:$K$35,9,FALSE))</f>
        <v>8</v>
      </c>
      <c r="AQ44" s="923">
        <f>IF(AQ43="","",VLOOKUP(AQ43,'別紙２【記載例】シフト記号表（勤務時間帯）'!$C$6:$K$35,9,FALSE))</f>
        <v>8</v>
      </c>
      <c r="AR44" s="923">
        <f>IF(AR43="","",VLOOKUP(AR43,'別紙２【記載例】シフト記号表（勤務時間帯）'!$C$6:$K$35,9,FALSE))</f>
        <v>8</v>
      </c>
      <c r="AS44" s="923" t="str">
        <f>IF(AS43="","",VLOOKUP(AS43,'別紙２【記載例】シフト記号表（勤務時間帯）'!$C$6:$K$35,9,FALSE))</f>
        <v/>
      </c>
      <c r="AT44" s="930">
        <f>IF(AT43="","",VLOOKUP(AT43,'別紙２【記載例】シフト記号表（勤務時間帯）'!$C$6:$K$35,9,FALSE))</f>
        <v>8</v>
      </c>
      <c r="AU44" s="916" t="str">
        <f>IF(AU43="","",VLOOKUP(AU43,'別紙２【記載例】シフト記号表（勤務時間帯）'!$C$6:$K$35,9,FALSE))</f>
        <v/>
      </c>
      <c r="AV44" s="923" t="str">
        <f>IF(AV43="","",VLOOKUP(AV43,'別紙２【記載例】シフト記号表（勤務時間帯）'!$C$6:$K$35,9,FALSE))</f>
        <v/>
      </c>
      <c r="AW44" s="923" t="str">
        <f>IF(AW43="","",VLOOKUP(AW43,'別紙２【記載例】シフト記号表（勤務時間帯）'!$C$6:$K$35,9,FALSE))</f>
        <v/>
      </c>
      <c r="AX44" s="946">
        <f>IF($BB$3="４週",SUM(S44:AT44),IF($BB$3="暦月",SUM(S44:AW44),""))</f>
        <v>160</v>
      </c>
      <c r="AY44" s="959"/>
      <c r="AZ44" s="971">
        <f>IF($BB$3="４週",AX44/4,IF($BB$3="暦月",'別紙２【記載例】通所型サービス'!AX44/('別紙２【記載例】通所型サービス'!$BB$8/7),""))</f>
        <v>40</v>
      </c>
      <c r="BA44" s="981"/>
      <c r="BB44" s="719"/>
      <c r="BC44" s="735"/>
      <c r="BD44" s="735"/>
      <c r="BE44" s="735"/>
      <c r="BF44" s="750"/>
    </row>
    <row r="45" spans="2:58" ht="20.25" customHeight="1">
      <c r="B45" s="836"/>
      <c r="C45" s="447"/>
      <c r="D45" s="466"/>
      <c r="E45" s="476"/>
      <c r="F45" s="479" t="str">
        <f>C43</f>
        <v>介護職員</v>
      </c>
      <c r="G45" s="492"/>
      <c r="H45" s="503"/>
      <c r="I45" s="512"/>
      <c r="J45" s="512"/>
      <c r="K45" s="517"/>
      <c r="L45" s="526"/>
      <c r="M45" s="534"/>
      <c r="N45" s="534"/>
      <c r="O45" s="542"/>
      <c r="P45" s="888" t="s">
        <v>507</v>
      </c>
      <c r="Q45" s="897"/>
      <c r="R45" s="905"/>
      <c r="S45" s="917">
        <f>IF(S43="","",VLOOKUP(S43,'別紙２【記載例】シフト記号表（勤務時間帯）'!$C$6:$U$35,19,FALSE))</f>
        <v>7</v>
      </c>
      <c r="T45" s="924" t="str">
        <f>IF(T43="","",VLOOKUP(T43,'別紙２【記載例】シフト記号表（勤務時間帯）'!$C$6:$U$35,19,FALSE))</f>
        <v/>
      </c>
      <c r="U45" s="924">
        <f>IF(U43="","",VLOOKUP(U43,'別紙２【記載例】シフト記号表（勤務時間帯）'!$C$6:$U$35,19,FALSE))</f>
        <v>7</v>
      </c>
      <c r="V45" s="924">
        <f>IF(V43="","",VLOOKUP(V43,'別紙２【記載例】シフト記号表（勤務時間帯）'!$C$6:$U$35,19,FALSE))</f>
        <v>7</v>
      </c>
      <c r="W45" s="924">
        <f>IF(W43="","",VLOOKUP(W43,'別紙２【記載例】シフト記号表（勤務時間帯）'!$C$6:$U$35,19,FALSE))</f>
        <v>7</v>
      </c>
      <c r="X45" s="924" t="str">
        <f>IF(X43="","",VLOOKUP(X43,'別紙２【記載例】シフト記号表（勤務時間帯）'!$C$6:$U$35,19,FALSE))</f>
        <v/>
      </c>
      <c r="Y45" s="931">
        <f>IF(Y43="","",VLOOKUP(Y43,'別紙２【記載例】シフト記号表（勤務時間帯）'!$C$6:$U$35,19,FALSE))</f>
        <v>7</v>
      </c>
      <c r="Z45" s="917">
        <f>IF(Z43="","",VLOOKUP(Z43,'別紙２【記載例】シフト記号表（勤務時間帯）'!$C$6:$U$35,19,FALSE))</f>
        <v>7</v>
      </c>
      <c r="AA45" s="924" t="str">
        <f>IF(AA43="","",VLOOKUP(AA43,'別紙２【記載例】シフト記号表（勤務時間帯）'!$C$6:$U$35,19,FALSE))</f>
        <v/>
      </c>
      <c r="AB45" s="924">
        <f>IF(AB43="","",VLOOKUP(AB43,'別紙２【記載例】シフト記号表（勤務時間帯）'!$C$6:$U$35,19,FALSE))</f>
        <v>7</v>
      </c>
      <c r="AC45" s="924">
        <f>IF(AC43="","",VLOOKUP(AC43,'別紙２【記載例】シフト記号表（勤務時間帯）'!$C$6:$U$35,19,FALSE))</f>
        <v>7</v>
      </c>
      <c r="AD45" s="924">
        <f>IF(AD43="","",VLOOKUP(AD43,'別紙２【記載例】シフト記号表（勤務時間帯）'!$C$6:$U$35,19,FALSE))</f>
        <v>7</v>
      </c>
      <c r="AE45" s="924" t="str">
        <f>IF(AE43="","",VLOOKUP(AE43,'別紙２【記載例】シフト記号表（勤務時間帯）'!$C$6:$U$35,19,FALSE))</f>
        <v/>
      </c>
      <c r="AF45" s="931">
        <f>IF(AF43="","",VLOOKUP(AF43,'別紙２【記載例】シフト記号表（勤務時間帯）'!$C$6:$U$35,19,FALSE))</f>
        <v>7</v>
      </c>
      <c r="AG45" s="917">
        <f>IF(AG43="","",VLOOKUP(AG43,'別紙２【記載例】シフト記号表（勤務時間帯）'!$C$6:$U$35,19,FALSE))</f>
        <v>7</v>
      </c>
      <c r="AH45" s="924" t="str">
        <f>IF(AH43="","",VLOOKUP(AH43,'別紙２【記載例】シフト記号表（勤務時間帯）'!$C$6:$U$35,19,FALSE))</f>
        <v/>
      </c>
      <c r="AI45" s="924">
        <f>IF(AI43="","",VLOOKUP(AI43,'別紙２【記載例】シフト記号表（勤務時間帯）'!$C$6:$U$35,19,FALSE))</f>
        <v>7</v>
      </c>
      <c r="AJ45" s="924">
        <f>IF(AJ43="","",VLOOKUP(AJ43,'別紙２【記載例】シフト記号表（勤務時間帯）'!$C$6:$U$35,19,FALSE))</f>
        <v>7</v>
      </c>
      <c r="AK45" s="924">
        <f>IF(AK43="","",VLOOKUP(AK43,'別紙２【記載例】シフト記号表（勤務時間帯）'!$C$6:$U$35,19,FALSE))</f>
        <v>7</v>
      </c>
      <c r="AL45" s="924" t="str">
        <f>IF(AL43="","",VLOOKUP(AL43,'別紙２【記載例】シフト記号表（勤務時間帯）'!$C$6:$U$35,19,FALSE))</f>
        <v/>
      </c>
      <c r="AM45" s="931">
        <f>IF(AM43="","",VLOOKUP(AM43,'別紙２【記載例】シフト記号表（勤務時間帯）'!$C$6:$U$35,19,FALSE))</f>
        <v>7</v>
      </c>
      <c r="AN45" s="917">
        <f>IF(AN43="","",VLOOKUP(AN43,'別紙２【記載例】シフト記号表（勤務時間帯）'!$C$6:$U$35,19,FALSE))</f>
        <v>7</v>
      </c>
      <c r="AO45" s="924" t="str">
        <f>IF(AO43="","",VLOOKUP(AO43,'別紙２【記載例】シフト記号表（勤務時間帯）'!$C$6:$U$35,19,FALSE))</f>
        <v/>
      </c>
      <c r="AP45" s="924">
        <f>IF(AP43="","",VLOOKUP(AP43,'別紙２【記載例】シフト記号表（勤務時間帯）'!$C$6:$U$35,19,FALSE))</f>
        <v>7</v>
      </c>
      <c r="AQ45" s="924">
        <f>IF(AQ43="","",VLOOKUP(AQ43,'別紙２【記載例】シフト記号表（勤務時間帯）'!$C$6:$U$35,19,FALSE))</f>
        <v>7</v>
      </c>
      <c r="AR45" s="924">
        <f>IF(AR43="","",VLOOKUP(AR43,'別紙２【記載例】シフト記号表（勤務時間帯）'!$C$6:$U$35,19,FALSE))</f>
        <v>7</v>
      </c>
      <c r="AS45" s="924" t="str">
        <f>IF(AS43="","",VLOOKUP(AS43,'別紙２【記載例】シフト記号表（勤務時間帯）'!$C$6:$U$35,19,FALSE))</f>
        <v/>
      </c>
      <c r="AT45" s="931">
        <f>IF(AT43="","",VLOOKUP(AT43,'別紙２【記載例】シフト記号表（勤務時間帯）'!$C$6:$U$35,19,FALSE))</f>
        <v>7</v>
      </c>
      <c r="AU45" s="917" t="str">
        <f>IF(AU43="","",VLOOKUP(AU43,'別紙２【記載例】シフト記号表（勤務時間帯）'!$C$6:$U$35,19,FALSE))</f>
        <v/>
      </c>
      <c r="AV45" s="924" t="str">
        <f>IF(AV43="","",VLOOKUP(AV43,'別紙２【記載例】シフト記号表（勤務時間帯）'!$C$6:$U$35,19,FALSE))</f>
        <v/>
      </c>
      <c r="AW45" s="924" t="str">
        <f>IF(AW43="","",VLOOKUP(AW43,'別紙２【記載例】シフト記号表（勤務時間帯）'!$C$6:$U$35,19,FALSE))</f>
        <v/>
      </c>
      <c r="AX45" s="947">
        <f>IF($BB$3="４週",SUM(S45:AT45),IF($BB$3="暦月",SUM(S45:AW45),""))</f>
        <v>140</v>
      </c>
      <c r="AY45" s="960"/>
      <c r="AZ45" s="972">
        <f>IF($BB$3="４週",AX45/4,IF($BB$3="暦月",'別紙２【記載例】通所型サービス'!AX45/('別紙２【記載例】通所型サービス'!$BB$8/7),""))</f>
        <v>35</v>
      </c>
      <c r="BA45" s="982"/>
      <c r="BB45" s="720"/>
      <c r="BC45" s="736"/>
      <c r="BD45" s="736"/>
      <c r="BE45" s="736"/>
      <c r="BF45" s="751"/>
    </row>
    <row r="46" spans="2:58" ht="20.25" customHeight="1">
      <c r="B46" s="836">
        <f>B43+1</f>
        <v>9</v>
      </c>
      <c r="C46" s="445" t="s">
        <v>505</v>
      </c>
      <c r="D46" s="464"/>
      <c r="E46" s="474"/>
      <c r="F46" s="481"/>
      <c r="G46" s="481" t="s">
        <v>589</v>
      </c>
      <c r="H46" s="504" t="s">
        <v>595</v>
      </c>
      <c r="I46" s="512"/>
      <c r="J46" s="512"/>
      <c r="K46" s="517"/>
      <c r="L46" s="525" t="s">
        <v>612</v>
      </c>
      <c r="M46" s="533"/>
      <c r="N46" s="533"/>
      <c r="O46" s="541"/>
      <c r="P46" s="889" t="s">
        <v>506</v>
      </c>
      <c r="Q46" s="898"/>
      <c r="R46" s="906"/>
      <c r="S46" s="580" t="s">
        <v>169</v>
      </c>
      <c r="T46" s="595" t="s">
        <v>169</v>
      </c>
      <c r="U46" s="595"/>
      <c r="V46" s="595" t="s">
        <v>169</v>
      </c>
      <c r="W46" s="595" t="s">
        <v>169</v>
      </c>
      <c r="X46" s="595" t="s">
        <v>169</v>
      </c>
      <c r="Y46" s="610"/>
      <c r="Z46" s="580" t="s">
        <v>169</v>
      </c>
      <c r="AA46" s="595" t="s">
        <v>169</v>
      </c>
      <c r="AB46" s="595"/>
      <c r="AC46" s="595" t="s">
        <v>169</v>
      </c>
      <c r="AD46" s="595" t="s">
        <v>169</v>
      </c>
      <c r="AE46" s="595" t="s">
        <v>169</v>
      </c>
      <c r="AF46" s="610"/>
      <c r="AG46" s="580" t="s">
        <v>169</v>
      </c>
      <c r="AH46" s="595" t="s">
        <v>169</v>
      </c>
      <c r="AI46" s="595"/>
      <c r="AJ46" s="595" t="s">
        <v>169</v>
      </c>
      <c r="AK46" s="595" t="s">
        <v>169</v>
      </c>
      <c r="AL46" s="595" t="s">
        <v>169</v>
      </c>
      <c r="AM46" s="610"/>
      <c r="AN46" s="580" t="s">
        <v>169</v>
      </c>
      <c r="AO46" s="595" t="s">
        <v>169</v>
      </c>
      <c r="AP46" s="595"/>
      <c r="AQ46" s="595" t="s">
        <v>169</v>
      </c>
      <c r="AR46" s="595" t="s">
        <v>169</v>
      </c>
      <c r="AS46" s="595" t="s">
        <v>169</v>
      </c>
      <c r="AT46" s="610"/>
      <c r="AU46" s="580"/>
      <c r="AV46" s="595"/>
      <c r="AW46" s="595"/>
      <c r="AX46" s="948"/>
      <c r="AY46" s="961"/>
      <c r="AZ46" s="973"/>
      <c r="BA46" s="983"/>
      <c r="BB46" s="721"/>
      <c r="BC46" s="737"/>
      <c r="BD46" s="737"/>
      <c r="BE46" s="737"/>
      <c r="BF46" s="752"/>
    </row>
    <row r="47" spans="2:58" ht="20.25" customHeight="1">
      <c r="B47" s="836"/>
      <c r="C47" s="446"/>
      <c r="D47" s="465"/>
      <c r="E47" s="475"/>
      <c r="F47" s="479"/>
      <c r="G47" s="491"/>
      <c r="H47" s="503"/>
      <c r="I47" s="512"/>
      <c r="J47" s="512"/>
      <c r="K47" s="517"/>
      <c r="L47" s="524"/>
      <c r="M47" s="532"/>
      <c r="N47" s="532"/>
      <c r="O47" s="540"/>
      <c r="P47" s="887" t="s">
        <v>353</v>
      </c>
      <c r="Q47" s="896"/>
      <c r="R47" s="904"/>
      <c r="S47" s="916">
        <f>IF(S46="","",VLOOKUP(S46,'別紙２【記載例】シフト記号表（勤務時間帯）'!$C$6:$K$35,9,FALSE))</f>
        <v>8</v>
      </c>
      <c r="T47" s="923">
        <f>IF(T46="","",VLOOKUP(T46,'別紙２【記載例】シフト記号表（勤務時間帯）'!$C$6:$K$35,9,FALSE))</f>
        <v>8</v>
      </c>
      <c r="U47" s="923" t="str">
        <f>IF(U46="","",VLOOKUP(U46,'別紙２【記載例】シフト記号表（勤務時間帯）'!$C$6:$K$35,9,FALSE))</f>
        <v/>
      </c>
      <c r="V47" s="923">
        <f>IF(V46="","",VLOOKUP(V46,'別紙２【記載例】シフト記号表（勤務時間帯）'!$C$6:$K$35,9,FALSE))</f>
        <v>8</v>
      </c>
      <c r="W47" s="923">
        <f>IF(W46="","",VLOOKUP(W46,'別紙２【記載例】シフト記号表（勤務時間帯）'!$C$6:$K$35,9,FALSE))</f>
        <v>8</v>
      </c>
      <c r="X47" s="923">
        <f>IF(X46="","",VLOOKUP(X46,'別紙２【記載例】シフト記号表（勤務時間帯）'!$C$6:$K$35,9,FALSE))</f>
        <v>8</v>
      </c>
      <c r="Y47" s="930" t="str">
        <f>IF(Y46="","",VLOOKUP(Y46,'別紙２【記載例】シフト記号表（勤務時間帯）'!$C$6:$K$35,9,FALSE))</f>
        <v/>
      </c>
      <c r="Z47" s="916">
        <f>IF(Z46="","",VLOOKUP(Z46,'別紙２【記載例】シフト記号表（勤務時間帯）'!$C$6:$K$35,9,FALSE))</f>
        <v>8</v>
      </c>
      <c r="AA47" s="923">
        <f>IF(AA46="","",VLOOKUP(AA46,'別紙２【記載例】シフト記号表（勤務時間帯）'!$C$6:$K$35,9,FALSE))</f>
        <v>8</v>
      </c>
      <c r="AB47" s="923" t="str">
        <f>IF(AB46="","",VLOOKUP(AB46,'別紙２【記載例】シフト記号表（勤務時間帯）'!$C$6:$K$35,9,FALSE))</f>
        <v/>
      </c>
      <c r="AC47" s="923">
        <f>IF(AC46="","",VLOOKUP(AC46,'別紙２【記載例】シフト記号表（勤務時間帯）'!$C$6:$K$35,9,FALSE))</f>
        <v>8</v>
      </c>
      <c r="AD47" s="923">
        <f>IF(AD46="","",VLOOKUP(AD46,'別紙２【記載例】シフト記号表（勤務時間帯）'!$C$6:$K$35,9,FALSE))</f>
        <v>8</v>
      </c>
      <c r="AE47" s="923">
        <f>IF(AE46="","",VLOOKUP(AE46,'別紙２【記載例】シフト記号表（勤務時間帯）'!$C$6:$K$35,9,FALSE))</f>
        <v>8</v>
      </c>
      <c r="AF47" s="930" t="str">
        <f>IF(AF46="","",VLOOKUP(AF46,'別紙２【記載例】シフト記号表（勤務時間帯）'!$C$6:$K$35,9,FALSE))</f>
        <v/>
      </c>
      <c r="AG47" s="916">
        <f>IF(AG46="","",VLOOKUP(AG46,'別紙２【記載例】シフト記号表（勤務時間帯）'!$C$6:$K$35,9,FALSE))</f>
        <v>8</v>
      </c>
      <c r="AH47" s="923">
        <f>IF(AH46="","",VLOOKUP(AH46,'別紙２【記載例】シフト記号表（勤務時間帯）'!$C$6:$K$35,9,FALSE))</f>
        <v>8</v>
      </c>
      <c r="AI47" s="923" t="str">
        <f>IF(AI46="","",VLOOKUP(AI46,'別紙２【記載例】シフト記号表（勤務時間帯）'!$C$6:$K$35,9,FALSE))</f>
        <v/>
      </c>
      <c r="AJ47" s="923">
        <f>IF(AJ46="","",VLOOKUP(AJ46,'別紙２【記載例】シフト記号表（勤務時間帯）'!$C$6:$K$35,9,FALSE))</f>
        <v>8</v>
      </c>
      <c r="AK47" s="923">
        <f>IF(AK46="","",VLOOKUP(AK46,'別紙２【記載例】シフト記号表（勤務時間帯）'!$C$6:$K$35,9,FALSE))</f>
        <v>8</v>
      </c>
      <c r="AL47" s="923">
        <f>IF(AL46="","",VLOOKUP(AL46,'別紙２【記載例】シフト記号表（勤務時間帯）'!$C$6:$K$35,9,FALSE))</f>
        <v>8</v>
      </c>
      <c r="AM47" s="930" t="str">
        <f>IF(AM46="","",VLOOKUP(AM46,'別紙２【記載例】シフト記号表（勤務時間帯）'!$C$6:$K$35,9,FALSE))</f>
        <v/>
      </c>
      <c r="AN47" s="916">
        <f>IF(AN46="","",VLOOKUP(AN46,'別紙２【記載例】シフト記号表（勤務時間帯）'!$C$6:$K$35,9,FALSE))</f>
        <v>8</v>
      </c>
      <c r="AO47" s="923">
        <f>IF(AO46="","",VLOOKUP(AO46,'別紙２【記載例】シフト記号表（勤務時間帯）'!$C$6:$K$35,9,FALSE))</f>
        <v>8</v>
      </c>
      <c r="AP47" s="923" t="str">
        <f>IF(AP46="","",VLOOKUP(AP46,'別紙２【記載例】シフト記号表（勤務時間帯）'!$C$6:$K$35,9,FALSE))</f>
        <v/>
      </c>
      <c r="AQ47" s="923">
        <f>IF(AQ46="","",VLOOKUP(AQ46,'別紙２【記載例】シフト記号表（勤務時間帯）'!$C$6:$K$35,9,FALSE))</f>
        <v>8</v>
      </c>
      <c r="AR47" s="923">
        <f>IF(AR46="","",VLOOKUP(AR46,'別紙２【記載例】シフト記号表（勤務時間帯）'!$C$6:$K$35,9,FALSE))</f>
        <v>8</v>
      </c>
      <c r="AS47" s="923">
        <f>IF(AS46="","",VLOOKUP(AS46,'別紙２【記載例】シフト記号表（勤務時間帯）'!$C$6:$K$35,9,FALSE))</f>
        <v>8</v>
      </c>
      <c r="AT47" s="930" t="str">
        <f>IF(AT46="","",VLOOKUP(AT46,'別紙２【記載例】シフト記号表（勤務時間帯）'!$C$6:$K$35,9,FALSE))</f>
        <v/>
      </c>
      <c r="AU47" s="916" t="str">
        <f>IF(AU46="","",VLOOKUP(AU46,'別紙２【記載例】シフト記号表（勤務時間帯）'!$C$6:$K$35,9,FALSE))</f>
        <v/>
      </c>
      <c r="AV47" s="923" t="str">
        <f>IF(AV46="","",VLOOKUP(AV46,'別紙２【記載例】シフト記号表（勤務時間帯）'!$C$6:$K$35,9,FALSE))</f>
        <v/>
      </c>
      <c r="AW47" s="923" t="str">
        <f>IF(AW46="","",VLOOKUP(AW46,'別紙２【記載例】シフト記号表（勤務時間帯）'!$C$6:$K$35,9,FALSE))</f>
        <v/>
      </c>
      <c r="AX47" s="946">
        <f>IF($BB$3="４週",SUM(S47:AT47),IF($BB$3="暦月",SUM(S47:AW47),""))</f>
        <v>160</v>
      </c>
      <c r="AY47" s="959"/>
      <c r="AZ47" s="971">
        <f>IF($BB$3="４週",AX47/4,IF($BB$3="暦月",'別紙２【記載例】通所型サービス'!AX47/('別紙２【記載例】通所型サービス'!$BB$8/7),""))</f>
        <v>40</v>
      </c>
      <c r="BA47" s="981"/>
      <c r="BB47" s="719"/>
      <c r="BC47" s="735"/>
      <c r="BD47" s="735"/>
      <c r="BE47" s="735"/>
      <c r="BF47" s="750"/>
    </row>
    <row r="48" spans="2:58" ht="20.25" customHeight="1">
      <c r="B48" s="836"/>
      <c r="C48" s="447"/>
      <c r="D48" s="466"/>
      <c r="E48" s="476"/>
      <c r="F48" s="479" t="str">
        <f>C46</f>
        <v>介護職員</v>
      </c>
      <c r="G48" s="492"/>
      <c r="H48" s="503"/>
      <c r="I48" s="512"/>
      <c r="J48" s="512"/>
      <c r="K48" s="517"/>
      <c r="L48" s="526"/>
      <c r="M48" s="534"/>
      <c r="N48" s="534"/>
      <c r="O48" s="542"/>
      <c r="P48" s="888" t="s">
        <v>507</v>
      </c>
      <c r="Q48" s="897"/>
      <c r="R48" s="905"/>
      <c r="S48" s="917">
        <f>IF(S46="","",VLOOKUP(S46,'別紙２【記載例】シフト記号表（勤務時間帯）'!$C$6:$U$35,19,FALSE))</f>
        <v>7</v>
      </c>
      <c r="T48" s="924">
        <f>IF(T46="","",VLOOKUP(T46,'別紙２【記載例】シフト記号表（勤務時間帯）'!$C$6:$U$35,19,FALSE))</f>
        <v>7</v>
      </c>
      <c r="U48" s="924" t="str">
        <f>IF(U46="","",VLOOKUP(U46,'別紙２【記載例】シフト記号表（勤務時間帯）'!$C$6:$U$35,19,FALSE))</f>
        <v/>
      </c>
      <c r="V48" s="924">
        <f>IF(V46="","",VLOOKUP(V46,'別紙２【記載例】シフト記号表（勤務時間帯）'!$C$6:$U$35,19,FALSE))</f>
        <v>7</v>
      </c>
      <c r="W48" s="924">
        <f>IF(W46="","",VLOOKUP(W46,'別紙２【記載例】シフト記号表（勤務時間帯）'!$C$6:$U$35,19,FALSE))</f>
        <v>7</v>
      </c>
      <c r="X48" s="924">
        <f>IF(X46="","",VLOOKUP(X46,'別紙２【記載例】シフト記号表（勤務時間帯）'!$C$6:$U$35,19,FALSE))</f>
        <v>7</v>
      </c>
      <c r="Y48" s="931" t="str">
        <f>IF(Y46="","",VLOOKUP(Y46,'別紙２【記載例】シフト記号表（勤務時間帯）'!$C$6:$U$35,19,FALSE))</f>
        <v/>
      </c>
      <c r="Z48" s="917">
        <f>IF(Z46="","",VLOOKUP(Z46,'別紙２【記載例】シフト記号表（勤務時間帯）'!$C$6:$U$35,19,FALSE))</f>
        <v>7</v>
      </c>
      <c r="AA48" s="924">
        <f>IF(AA46="","",VLOOKUP(AA46,'別紙２【記載例】シフト記号表（勤務時間帯）'!$C$6:$U$35,19,FALSE))</f>
        <v>7</v>
      </c>
      <c r="AB48" s="924" t="str">
        <f>IF(AB46="","",VLOOKUP(AB46,'別紙２【記載例】シフト記号表（勤務時間帯）'!$C$6:$U$35,19,FALSE))</f>
        <v/>
      </c>
      <c r="AC48" s="924">
        <f>IF(AC46="","",VLOOKUP(AC46,'別紙２【記載例】シフト記号表（勤務時間帯）'!$C$6:$U$35,19,FALSE))</f>
        <v>7</v>
      </c>
      <c r="AD48" s="924">
        <f>IF(AD46="","",VLOOKUP(AD46,'別紙２【記載例】シフト記号表（勤務時間帯）'!$C$6:$U$35,19,FALSE))</f>
        <v>7</v>
      </c>
      <c r="AE48" s="924">
        <f>IF(AE46="","",VLOOKUP(AE46,'別紙２【記載例】シフト記号表（勤務時間帯）'!$C$6:$U$35,19,FALSE))</f>
        <v>7</v>
      </c>
      <c r="AF48" s="931" t="str">
        <f>IF(AF46="","",VLOOKUP(AF46,'別紙２【記載例】シフト記号表（勤務時間帯）'!$C$6:$U$35,19,FALSE))</f>
        <v/>
      </c>
      <c r="AG48" s="917">
        <f>IF(AG46="","",VLOOKUP(AG46,'別紙２【記載例】シフト記号表（勤務時間帯）'!$C$6:$U$35,19,FALSE))</f>
        <v>7</v>
      </c>
      <c r="AH48" s="924">
        <f>IF(AH46="","",VLOOKUP(AH46,'別紙２【記載例】シフト記号表（勤務時間帯）'!$C$6:$U$35,19,FALSE))</f>
        <v>7</v>
      </c>
      <c r="AI48" s="924" t="str">
        <f>IF(AI46="","",VLOOKUP(AI46,'別紙２【記載例】シフト記号表（勤務時間帯）'!$C$6:$U$35,19,FALSE))</f>
        <v/>
      </c>
      <c r="AJ48" s="924">
        <f>IF(AJ46="","",VLOOKUP(AJ46,'別紙２【記載例】シフト記号表（勤務時間帯）'!$C$6:$U$35,19,FALSE))</f>
        <v>7</v>
      </c>
      <c r="AK48" s="924">
        <f>IF(AK46="","",VLOOKUP(AK46,'別紙２【記載例】シフト記号表（勤務時間帯）'!$C$6:$U$35,19,FALSE))</f>
        <v>7</v>
      </c>
      <c r="AL48" s="924">
        <f>IF(AL46="","",VLOOKUP(AL46,'別紙２【記載例】シフト記号表（勤務時間帯）'!$C$6:$U$35,19,FALSE))</f>
        <v>7</v>
      </c>
      <c r="AM48" s="931" t="str">
        <f>IF(AM46="","",VLOOKUP(AM46,'別紙２【記載例】シフト記号表（勤務時間帯）'!$C$6:$U$35,19,FALSE))</f>
        <v/>
      </c>
      <c r="AN48" s="917">
        <f>IF(AN46="","",VLOOKUP(AN46,'別紙２【記載例】シフト記号表（勤務時間帯）'!$C$6:$U$35,19,FALSE))</f>
        <v>7</v>
      </c>
      <c r="AO48" s="924">
        <f>IF(AO46="","",VLOOKUP(AO46,'別紙２【記載例】シフト記号表（勤務時間帯）'!$C$6:$U$35,19,FALSE))</f>
        <v>7</v>
      </c>
      <c r="AP48" s="924" t="str">
        <f>IF(AP46="","",VLOOKUP(AP46,'別紙２【記載例】シフト記号表（勤務時間帯）'!$C$6:$U$35,19,FALSE))</f>
        <v/>
      </c>
      <c r="AQ48" s="924">
        <f>IF(AQ46="","",VLOOKUP(AQ46,'別紙２【記載例】シフト記号表（勤務時間帯）'!$C$6:$U$35,19,FALSE))</f>
        <v>7</v>
      </c>
      <c r="AR48" s="924">
        <f>IF(AR46="","",VLOOKUP(AR46,'別紙２【記載例】シフト記号表（勤務時間帯）'!$C$6:$U$35,19,FALSE))</f>
        <v>7</v>
      </c>
      <c r="AS48" s="924">
        <f>IF(AS46="","",VLOOKUP(AS46,'別紙２【記載例】シフト記号表（勤務時間帯）'!$C$6:$U$35,19,FALSE))</f>
        <v>7</v>
      </c>
      <c r="AT48" s="931" t="str">
        <f>IF(AT46="","",VLOOKUP(AT46,'別紙２【記載例】シフト記号表（勤務時間帯）'!$C$6:$U$35,19,FALSE))</f>
        <v/>
      </c>
      <c r="AU48" s="917" t="str">
        <f>IF(AU46="","",VLOOKUP(AU46,'別紙２【記載例】シフト記号表（勤務時間帯）'!$C$6:$U$35,19,FALSE))</f>
        <v/>
      </c>
      <c r="AV48" s="924" t="str">
        <f>IF(AV46="","",VLOOKUP(AV46,'別紙２【記載例】シフト記号表（勤務時間帯）'!$C$6:$U$35,19,FALSE))</f>
        <v/>
      </c>
      <c r="AW48" s="924" t="str">
        <f>IF(AW46="","",VLOOKUP(AW46,'別紙２【記載例】シフト記号表（勤務時間帯）'!$C$6:$U$35,19,FALSE))</f>
        <v/>
      </c>
      <c r="AX48" s="947">
        <f>IF($BB$3="４週",SUM(S48:AT48),IF($BB$3="暦月",SUM(S48:AW48),""))</f>
        <v>140</v>
      </c>
      <c r="AY48" s="960"/>
      <c r="AZ48" s="972">
        <f>IF($BB$3="４週",AX48/4,IF($BB$3="暦月",'別紙２【記載例】通所型サービス'!AX48/('別紙２【記載例】通所型サービス'!$BB$8/7),""))</f>
        <v>35</v>
      </c>
      <c r="BA48" s="982"/>
      <c r="BB48" s="720"/>
      <c r="BC48" s="736"/>
      <c r="BD48" s="736"/>
      <c r="BE48" s="736"/>
      <c r="BF48" s="751"/>
    </row>
    <row r="49" spans="2:58" ht="20.25" customHeight="1">
      <c r="B49" s="836">
        <f>B46+1</f>
        <v>10</v>
      </c>
      <c r="C49" s="445" t="s">
        <v>149</v>
      </c>
      <c r="D49" s="464"/>
      <c r="E49" s="474"/>
      <c r="F49" s="481"/>
      <c r="G49" s="481" t="s">
        <v>331</v>
      </c>
      <c r="H49" s="504" t="s">
        <v>302</v>
      </c>
      <c r="I49" s="512"/>
      <c r="J49" s="512"/>
      <c r="K49" s="517"/>
      <c r="L49" s="525" t="s">
        <v>612</v>
      </c>
      <c r="M49" s="533"/>
      <c r="N49" s="533"/>
      <c r="O49" s="541"/>
      <c r="P49" s="889" t="s">
        <v>506</v>
      </c>
      <c r="Q49" s="898"/>
      <c r="R49" s="906"/>
      <c r="S49" s="580" t="s">
        <v>544</v>
      </c>
      <c r="T49" s="595"/>
      <c r="U49" s="595" t="s">
        <v>544</v>
      </c>
      <c r="V49" s="595" t="s">
        <v>544</v>
      </c>
      <c r="W49" s="595"/>
      <c r="X49" s="595" t="s">
        <v>544</v>
      </c>
      <c r="Y49" s="610"/>
      <c r="Z49" s="580" t="s">
        <v>544</v>
      </c>
      <c r="AA49" s="595"/>
      <c r="AB49" s="595" t="s">
        <v>544</v>
      </c>
      <c r="AC49" s="595" t="s">
        <v>544</v>
      </c>
      <c r="AD49" s="595"/>
      <c r="AE49" s="595" t="s">
        <v>544</v>
      </c>
      <c r="AF49" s="610"/>
      <c r="AG49" s="580" t="s">
        <v>544</v>
      </c>
      <c r="AH49" s="595"/>
      <c r="AI49" s="595" t="s">
        <v>544</v>
      </c>
      <c r="AJ49" s="595" t="s">
        <v>544</v>
      </c>
      <c r="AK49" s="595"/>
      <c r="AL49" s="595" t="s">
        <v>544</v>
      </c>
      <c r="AM49" s="610"/>
      <c r="AN49" s="580" t="s">
        <v>544</v>
      </c>
      <c r="AO49" s="595"/>
      <c r="AP49" s="595" t="s">
        <v>544</v>
      </c>
      <c r="AQ49" s="595" t="s">
        <v>544</v>
      </c>
      <c r="AR49" s="595"/>
      <c r="AS49" s="595" t="s">
        <v>544</v>
      </c>
      <c r="AT49" s="610"/>
      <c r="AU49" s="580"/>
      <c r="AV49" s="595"/>
      <c r="AW49" s="595"/>
      <c r="AX49" s="948"/>
      <c r="AY49" s="961"/>
      <c r="AZ49" s="973"/>
      <c r="BA49" s="983"/>
      <c r="BB49" s="721" t="s">
        <v>524</v>
      </c>
      <c r="BC49" s="737"/>
      <c r="BD49" s="737"/>
      <c r="BE49" s="737"/>
      <c r="BF49" s="752"/>
    </row>
    <row r="50" spans="2:58" ht="20.25" customHeight="1">
      <c r="B50" s="836"/>
      <c r="C50" s="446"/>
      <c r="D50" s="465"/>
      <c r="E50" s="475"/>
      <c r="F50" s="479"/>
      <c r="G50" s="491"/>
      <c r="H50" s="503"/>
      <c r="I50" s="512"/>
      <c r="J50" s="512"/>
      <c r="K50" s="517"/>
      <c r="L50" s="524"/>
      <c r="M50" s="532"/>
      <c r="N50" s="532"/>
      <c r="O50" s="540"/>
      <c r="P50" s="887" t="s">
        <v>353</v>
      </c>
      <c r="Q50" s="896"/>
      <c r="R50" s="904"/>
      <c r="S50" s="916">
        <f>IF(S49="","",VLOOKUP(S49,'別紙２【記載例】シフト記号表（勤務時間帯）'!$C$6:$K$35,9,FALSE))</f>
        <v>4</v>
      </c>
      <c r="T50" s="923" t="str">
        <f>IF(T49="","",VLOOKUP(T49,'別紙２【記載例】シフト記号表（勤務時間帯）'!$C$6:$K$35,9,FALSE))</f>
        <v/>
      </c>
      <c r="U50" s="923">
        <f>IF(U49="","",VLOOKUP(U49,'別紙２【記載例】シフト記号表（勤務時間帯）'!$C$6:$K$35,9,FALSE))</f>
        <v>4</v>
      </c>
      <c r="V50" s="923">
        <f>IF(V49="","",VLOOKUP(V49,'別紙２【記載例】シフト記号表（勤務時間帯）'!$C$6:$K$35,9,FALSE))</f>
        <v>4</v>
      </c>
      <c r="W50" s="923" t="str">
        <f>IF(W49="","",VLOOKUP(W49,'別紙２【記載例】シフト記号表（勤務時間帯）'!$C$6:$K$35,9,FALSE))</f>
        <v/>
      </c>
      <c r="X50" s="923">
        <f>IF(X49="","",VLOOKUP(X49,'別紙２【記載例】シフト記号表（勤務時間帯）'!$C$6:$K$35,9,FALSE))</f>
        <v>4</v>
      </c>
      <c r="Y50" s="930" t="str">
        <f>IF(Y49="","",VLOOKUP(Y49,'別紙２【記載例】シフト記号表（勤務時間帯）'!$C$6:$K$35,9,FALSE))</f>
        <v/>
      </c>
      <c r="Z50" s="916">
        <f>IF(Z49="","",VLOOKUP(Z49,'別紙２【記載例】シフト記号表（勤務時間帯）'!$C$6:$K$35,9,FALSE))</f>
        <v>4</v>
      </c>
      <c r="AA50" s="923" t="str">
        <f>IF(AA49="","",VLOOKUP(AA49,'別紙２【記載例】シフト記号表（勤務時間帯）'!$C$6:$K$35,9,FALSE))</f>
        <v/>
      </c>
      <c r="AB50" s="923">
        <f>IF(AB49="","",VLOOKUP(AB49,'別紙２【記載例】シフト記号表（勤務時間帯）'!$C$6:$K$35,9,FALSE))</f>
        <v>4</v>
      </c>
      <c r="AC50" s="923">
        <f>IF(AC49="","",VLOOKUP(AC49,'別紙２【記載例】シフト記号表（勤務時間帯）'!$C$6:$K$35,9,FALSE))</f>
        <v>4</v>
      </c>
      <c r="AD50" s="923" t="str">
        <f>IF(AD49="","",VLOOKUP(AD49,'別紙２【記載例】シフト記号表（勤務時間帯）'!$C$6:$K$35,9,FALSE))</f>
        <v/>
      </c>
      <c r="AE50" s="923">
        <f>IF(AE49="","",VLOOKUP(AE49,'別紙２【記載例】シフト記号表（勤務時間帯）'!$C$6:$K$35,9,FALSE))</f>
        <v>4</v>
      </c>
      <c r="AF50" s="930" t="str">
        <f>IF(AF49="","",VLOOKUP(AF49,'別紙２【記載例】シフト記号表（勤務時間帯）'!$C$6:$K$35,9,FALSE))</f>
        <v/>
      </c>
      <c r="AG50" s="916">
        <f>IF(AG49="","",VLOOKUP(AG49,'別紙２【記載例】シフト記号表（勤務時間帯）'!$C$6:$K$35,9,FALSE))</f>
        <v>4</v>
      </c>
      <c r="AH50" s="923" t="str">
        <f>IF(AH49="","",VLOOKUP(AH49,'別紙２【記載例】シフト記号表（勤務時間帯）'!$C$6:$K$35,9,FALSE))</f>
        <v/>
      </c>
      <c r="AI50" s="923">
        <f>IF(AI49="","",VLOOKUP(AI49,'別紙２【記載例】シフト記号表（勤務時間帯）'!$C$6:$K$35,9,FALSE))</f>
        <v>4</v>
      </c>
      <c r="AJ50" s="923">
        <f>IF(AJ49="","",VLOOKUP(AJ49,'別紙２【記載例】シフト記号表（勤務時間帯）'!$C$6:$K$35,9,FALSE))</f>
        <v>4</v>
      </c>
      <c r="AK50" s="923" t="str">
        <f>IF(AK49="","",VLOOKUP(AK49,'別紙２【記載例】シフト記号表（勤務時間帯）'!$C$6:$K$35,9,FALSE))</f>
        <v/>
      </c>
      <c r="AL50" s="923">
        <f>IF(AL49="","",VLOOKUP(AL49,'別紙２【記載例】シフト記号表（勤務時間帯）'!$C$6:$K$35,9,FALSE))</f>
        <v>4</v>
      </c>
      <c r="AM50" s="930" t="str">
        <f>IF(AM49="","",VLOOKUP(AM49,'別紙２【記載例】シフト記号表（勤務時間帯）'!$C$6:$K$35,9,FALSE))</f>
        <v/>
      </c>
      <c r="AN50" s="916">
        <f>IF(AN49="","",VLOOKUP(AN49,'別紙２【記載例】シフト記号表（勤務時間帯）'!$C$6:$K$35,9,FALSE))</f>
        <v>4</v>
      </c>
      <c r="AO50" s="923" t="str">
        <f>IF(AO49="","",VLOOKUP(AO49,'別紙２【記載例】シフト記号表（勤務時間帯）'!$C$6:$K$35,9,FALSE))</f>
        <v/>
      </c>
      <c r="AP50" s="923">
        <f>IF(AP49="","",VLOOKUP(AP49,'別紙２【記載例】シフト記号表（勤務時間帯）'!$C$6:$K$35,9,FALSE))</f>
        <v>4</v>
      </c>
      <c r="AQ50" s="923">
        <f>IF(AQ49="","",VLOOKUP(AQ49,'別紙２【記載例】シフト記号表（勤務時間帯）'!$C$6:$K$35,9,FALSE))</f>
        <v>4</v>
      </c>
      <c r="AR50" s="923" t="str">
        <f>IF(AR49="","",VLOOKUP(AR49,'別紙２【記載例】シフト記号表（勤務時間帯）'!$C$6:$K$35,9,FALSE))</f>
        <v/>
      </c>
      <c r="AS50" s="923">
        <f>IF(AS49="","",VLOOKUP(AS49,'別紙２【記載例】シフト記号表（勤務時間帯）'!$C$6:$K$35,9,FALSE))</f>
        <v>4</v>
      </c>
      <c r="AT50" s="930" t="str">
        <f>IF(AT49="","",VLOOKUP(AT49,'別紙２【記載例】シフト記号表（勤務時間帯）'!$C$6:$K$35,9,FALSE))</f>
        <v/>
      </c>
      <c r="AU50" s="916" t="str">
        <f>IF(AU49="","",VLOOKUP(AU49,'別紙２【記載例】シフト記号表（勤務時間帯）'!$C$6:$K$35,9,FALSE))</f>
        <v/>
      </c>
      <c r="AV50" s="923" t="str">
        <f>IF(AV49="","",VLOOKUP(AV49,'別紙２【記載例】シフト記号表（勤務時間帯）'!$C$6:$K$35,9,FALSE))</f>
        <v/>
      </c>
      <c r="AW50" s="923" t="str">
        <f>IF(AW49="","",VLOOKUP(AW49,'別紙２【記載例】シフト記号表（勤務時間帯）'!$C$6:$K$35,9,FALSE))</f>
        <v/>
      </c>
      <c r="AX50" s="946">
        <f>IF($BB$3="４週",SUM(S50:AT50),IF($BB$3="暦月",SUM(S50:AW50),""))</f>
        <v>64</v>
      </c>
      <c r="AY50" s="959"/>
      <c r="AZ50" s="971">
        <f>IF($BB$3="４週",AX50/4,IF($BB$3="暦月",'別紙２【記載例】通所型サービス'!AX50/('別紙２【記載例】通所型サービス'!$BB$8/7),""))</f>
        <v>16</v>
      </c>
      <c r="BA50" s="981"/>
      <c r="BB50" s="719"/>
      <c r="BC50" s="735"/>
      <c r="BD50" s="735"/>
      <c r="BE50" s="735"/>
      <c r="BF50" s="750"/>
    </row>
    <row r="51" spans="2:58" ht="20.25" customHeight="1">
      <c r="B51" s="836"/>
      <c r="C51" s="447"/>
      <c r="D51" s="466"/>
      <c r="E51" s="476"/>
      <c r="F51" s="479" t="str">
        <f>C49</f>
        <v>機能訓練指導員</v>
      </c>
      <c r="G51" s="492"/>
      <c r="H51" s="503"/>
      <c r="I51" s="512"/>
      <c r="J51" s="512"/>
      <c r="K51" s="517"/>
      <c r="L51" s="526"/>
      <c r="M51" s="534"/>
      <c r="N51" s="534"/>
      <c r="O51" s="542"/>
      <c r="P51" s="888" t="s">
        <v>507</v>
      </c>
      <c r="Q51" s="897"/>
      <c r="R51" s="905"/>
      <c r="S51" s="917">
        <f>IF(S49="","",VLOOKUP(S49,'別紙２【記載例】シフト記号表（勤務時間帯）'!$C$6:$U$35,19,FALSE))</f>
        <v>3</v>
      </c>
      <c r="T51" s="924" t="str">
        <f>IF(T49="","",VLOOKUP(T49,'別紙２【記載例】シフト記号表（勤務時間帯）'!$C$6:$U$35,19,FALSE))</f>
        <v/>
      </c>
      <c r="U51" s="924">
        <f>IF(U49="","",VLOOKUP(U49,'別紙２【記載例】シフト記号表（勤務時間帯）'!$C$6:$U$35,19,FALSE))</f>
        <v>3</v>
      </c>
      <c r="V51" s="924">
        <f>IF(V49="","",VLOOKUP(V49,'別紙２【記載例】シフト記号表（勤務時間帯）'!$C$6:$U$35,19,FALSE))</f>
        <v>3</v>
      </c>
      <c r="W51" s="924" t="str">
        <f>IF(W49="","",VLOOKUP(W49,'別紙２【記載例】シフト記号表（勤務時間帯）'!$C$6:$U$35,19,FALSE))</f>
        <v/>
      </c>
      <c r="X51" s="924">
        <f>IF(X49="","",VLOOKUP(X49,'別紙２【記載例】シフト記号表（勤務時間帯）'!$C$6:$U$35,19,FALSE))</f>
        <v>3</v>
      </c>
      <c r="Y51" s="931" t="str">
        <f>IF(Y49="","",VLOOKUP(Y49,'別紙２【記載例】シフト記号表（勤務時間帯）'!$C$6:$U$35,19,FALSE))</f>
        <v/>
      </c>
      <c r="Z51" s="917">
        <f>IF(Z49="","",VLOOKUP(Z49,'別紙２【記載例】シフト記号表（勤務時間帯）'!$C$6:$U$35,19,FALSE))</f>
        <v>3</v>
      </c>
      <c r="AA51" s="924" t="str">
        <f>IF(AA49="","",VLOOKUP(AA49,'別紙２【記載例】シフト記号表（勤務時間帯）'!$C$6:$U$35,19,FALSE))</f>
        <v/>
      </c>
      <c r="AB51" s="924">
        <f>IF(AB49="","",VLOOKUP(AB49,'別紙２【記載例】シフト記号表（勤務時間帯）'!$C$6:$U$35,19,FALSE))</f>
        <v>3</v>
      </c>
      <c r="AC51" s="924">
        <f>IF(AC49="","",VLOOKUP(AC49,'別紙２【記載例】シフト記号表（勤務時間帯）'!$C$6:$U$35,19,FALSE))</f>
        <v>3</v>
      </c>
      <c r="AD51" s="924" t="str">
        <f>IF(AD49="","",VLOOKUP(AD49,'別紙２【記載例】シフト記号表（勤務時間帯）'!$C$6:$U$35,19,FALSE))</f>
        <v/>
      </c>
      <c r="AE51" s="924">
        <f>IF(AE49="","",VLOOKUP(AE49,'別紙２【記載例】シフト記号表（勤務時間帯）'!$C$6:$U$35,19,FALSE))</f>
        <v>3</v>
      </c>
      <c r="AF51" s="931" t="str">
        <f>IF(AF49="","",VLOOKUP(AF49,'別紙２【記載例】シフト記号表（勤務時間帯）'!$C$6:$U$35,19,FALSE))</f>
        <v/>
      </c>
      <c r="AG51" s="917">
        <f>IF(AG49="","",VLOOKUP(AG49,'別紙２【記載例】シフト記号表（勤務時間帯）'!$C$6:$U$35,19,FALSE))</f>
        <v>3</v>
      </c>
      <c r="AH51" s="924" t="str">
        <f>IF(AH49="","",VLOOKUP(AH49,'別紙２【記載例】シフト記号表（勤務時間帯）'!$C$6:$U$35,19,FALSE))</f>
        <v/>
      </c>
      <c r="AI51" s="924">
        <f>IF(AI49="","",VLOOKUP(AI49,'別紙２【記載例】シフト記号表（勤務時間帯）'!$C$6:$U$35,19,FALSE))</f>
        <v>3</v>
      </c>
      <c r="AJ51" s="924">
        <f>IF(AJ49="","",VLOOKUP(AJ49,'別紙２【記載例】シフト記号表（勤務時間帯）'!$C$6:$U$35,19,FALSE))</f>
        <v>3</v>
      </c>
      <c r="AK51" s="924" t="str">
        <f>IF(AK49="","",VLOOKUP(AK49,'別紙２【記載例】シフト記号表（勤務時間帯）'!$C$6:$U$35,19,FALSE))</f>
        <v/>
      </c>
      <c r="AL51" s="924">
        <f>IF(AL49="","",VLOOKUP(AL49,'別紙２【記載例】シフト記号表（勤務時間帯）'!$C$6:$U$35,19,FALSE))</f>
        <v>3</v>
      </c>
      <c r="AM51" s="931" t="str">
        <f>IF(AM49="","",VLOOKUP(AM49,'別紙２【記載例】シフト記号表（勤務時間帯）'!$C$6:$U$35,19,FALSE))</f>
        <v/>
      </c>
      <c r="AN51" s="917">
        <f>IF(AN49="","",VLOOKUP(AN49,'別紙２【記載例】シフト記号表（勤務時間帯）'!$C$6:$U$35,19,FALSE))</f>
        <v>3</v>
      </c>
      <c r="AO51" s="924" t="str">
        <f>IF(AO49="","",VLOOKUP(AO49,'別紙２【記載例】シフト記号表（勤務時間帯）'!$C$6:$U$35,19,FALSE))</f>
        <v/>
      </c>
      <c r="AP51" s="924">
        <f>IF(AP49="","",VLOOKUP(AP49,'別紙２【記載例】シフト記号表（勤務時間帯）'!$C$6:$U$35,19,FALSE))</f>
        <v>3</v>
      </c>
      <c r="AQ51" s="924">
        <f>IF(AQ49="","",VLOOKUP(AQ49,'別紙２【記載例】シフト記号表（勤務時間帯）'!$C$6:$U$35,19,FALSE))</f>
        <v>3</v>
      </c>
      <c r="AR51" s="924" t="str">
        <f>IF(AR49="","",VLOOKUP(AR49,'別紙２【記載例】シフト記号表（勤務時間帯）'!$C$6:$U$35,19,FALSE))</f>
        <v/>
      </c>
      <c r="AS51" s="924">
        <f>IF(AS49="","",VLOOKUP(AS49,'別紙２【記載例】シフト記号表（勤務時間帯）'!$C$6:$U$35,19,FALSE))</f>
        <v>3</v>
      </c>
      <c r="AT51" s="931" t="str">
        <f>IF(AT49="","",VLOOKUP(AT49,'別紙２【記載例】シフト記号表（勤務時間帯）'!$C$6:$U$35,19,FALSE))</f>
        <v/>
      </c>
      <c r="AU51" s="917" t="str">
        <f>IF(AU49="","",VLOOKUP(AU49,'別紙２【記載例】シフト記号表（勤務時間帯）'!$C$6:$U$35,19,FALSE))</f>
        <v/>
      </c>
      <c r="AV51" s="924" t="str">
        <f>IF(AV49="","",VLOOKUP(AV49,'別紙２【記載例】シフト記号表（勤務時間帯）'!$C$6:$U$35,19,FALSE))</f>
        <v/>
      </c>
      <c r="AW51" s="924" t="str">
        <f>IF(AW49="","",VLOOKUP(AW49,'別紙２【記載例】シフト記号表（勤務時間帯）'!$C$6:$U$35,19,FALSE))</f>
        <v/>
      </c>
      <c r="AX51" s="947">
        <f>IF($BB$3="４週",SUM(S51:AT51),IF($BB$3="暦月",SUM(S51:AW51),""))</f>
        <v>48</v>
      </c>
      <c r="AY51" s="960"/>
      <c r="AZ51" s="972">
        <f>IF($BB$3="４週",AX51/4,IF($BB$3="暦月",'別紙２【記載例】通所型サービス'!AX51/('別紙２【記載例】通所型サービス'!$BB$8/7),""))</f>
        <v>12</v>
      </c>
      <c r="BA51" s="982"/>
      <c r="BB51" s="720"/>
      <c r="BC51" s="736"/>
      <c r="BD51" s="736"/>
      <c r="BE51" s="736"/>
      <c r="BF51" s="751"/>
    </row>
    <row r="52" spans="2:58" ht="20.25" customHeight="1">
      <c r="B52" s="836">
        <f>B49+1</f>
        <v>11</v>
      </c>
      <c r="C52" s="445" t="s">
        <v>149</v>
      </c>
      <c r="D52" s="464"/>
      <c r="E52" s="474"/>
      <c r="F52" s="481"/>
      <c r="G52" s="481" t="s">
        <v>576</v>
      </c>
      <c r="H52" s="504" t="s">
        <v>302</v>
      </c>
      <c r="I52" s="512"/>
      <c r="J52" s="512"/>
      <c r="K52" s="517"/>
      <c r="L52" s="525" t="s">
        <v>612</v>
      </c>
      <c r="M52" s="533"/>
      <c r="N52" s="533"/>
      <c r="O52" s="541"/>
      <c r="P52" s="889" t="s">
        <v>506</v>
      </c>
      <c r="Q52" s="898"/>
      <c r="R52" s="906"/>
      <c r="S52" s="580"/>
      <c r="T52" s="595" t="s">
        <v>544</v>
      </c>
      <c r="U52" s="595"/>
      <c r="V52" s="595"/>
      <c r="W52" s="595" t="s">
        <v>544</v>
      </c>
      <c r="X52" s="595"/>
      <c r="Y52" s="610" t="s">
        <v>544</v>
      </c>
      <c r="Z52" s="580"/>
      <c r="AA52" s="595" t="s">
        <v>544</v>
      </c>
      <c r="AB52" s="595"/>
      <c r="AC52" s="595"/>
      <c r="AD52" s="595" t="s">
        <v>544</v>
      </c>
      <c r="AE52" s="595"/>
      <c r="AF52" s="610" t="s">
        <v>544</v>
      </c>
      <c r="AG52" s="580"/>
      <c r="AH52" s="595" t="s">
        <v>544</v>
      </c>
      <c r="AI52" s="595"/>
      <c r="AJ52" s="595"/>
      <c r="AK52" s="595" t="s">
        <v>544</v>
      </c>
      <c r="AL52" s="595"/>
      <c r="AM52" s="610" t="s">
        <v>544</v>
      </c>
      <c r="AN52" s="580"/>
      <c r="AO52" s="595" t="s">
        <v>544</v>
      </c>
      <c r="AP52" s="595"/>
      <c r="AQ52" s="595"/>
      <c r="AR52" s="595" t="s">
        <v>544</v>
      </c>
      <c r="AS52" s="595"/>
      <c r="AT52" s="610" t="s">
        <v>544</v>
      </c>
      <c r="AU52" s="580"/>
      <c r="AV52" s="595"/>
      <c r="AW52" s="595"/>
      <c r="AX52" s="948"/>
      <c r="AY52" s="961"/>
      <c r="AZ52" s="973"/>
      <c r="BA52" s="983"/>
      <c r="BB52" s="721" t="s">
        <v>466</v>
      </c>
      <c r="BC52" s="737"/>
      <c r="BD52" s="737"/>
      <c r="BE52" s="737"/>
      <c r="BF52" s="752"/>
    </row>
    <row r="53" spans="2:58" ht="20.25" customHeight="1">
      <c r="B53" s="836"/>
      <c r="C53" s="446"/>
      <c r="D53" s="465"/>
      <c r="E53" s="475"/>
      <c r="F53" s="479"/>
      <c r="G53" s="491"/>
      <c r="H53" s="503"/>
      <c r="I53" s="512"/>
      <c r="J53" s="512"/>
      <c r="K53" s="517"/>
      <c r="L53" s="524"/>
      <c r="M53" s="532"/>
      <c r="N53" s="532"/>
      <c r="O53" s="540"/>
      <c r="P53" s="887" t="s">
        <v>353</v>
      </c>
      <c r="Q53" s="896"/>
      <c r="R53" s="904"/>
      <c r="S53" s="916" t="str">
        <f>IF(S52="","",VLOOKUP(S52,'別紙２【記載例】シフト記号表（勤務時間帯）'!$C$6:$K$35,9,FALSE))</f>
        <v/>
      </c>
      <c r="T53" s="923">
        <f>IF(T52="","",VLOOKUP(T52,'別紙２【記載例】シフト記号表（勤務時間帯）'!$C$6:$K$35,9,FALSE))</f>
        <v>4</v>
      </c>
      <c r="U53" s="923" t="str">
        <f>IF(U52="","",VLOOKUP(U52,'別紙２【記載例】シフト記号表（勤務時間帯）'!$C$6:$K$35,9,FALSE))</f>
        <v/>
      </c>
      <c r="V53" s="923" t="str">
        <f>IF(V52="","",VLOOKUP(V52,'別紙２【記載例】シフト記号表（勤務時間帯）'!$C$6:$K$35,9,FALSE))</f>
        <v/>
      </c>
      <c r="W53" s="923">
        <f>IF(W52="","",VLOOKUP(W52,'別紙２【記載例】シフト記号表（勤務時間帯）'!$C$6:$K$35,9,FALSE))</f>
        <v>4</v>
      </c>
      <c r="X53" s="923" t="str">
        <f>IF(X52="","",VLOOKUP(X52,'別紙２【記載例】シフト記号表（勤務時間帯）'!$C$6:$K$35,9,FALSE))</f>
        <v/>
      </c>
      <c r="Y53" s="930">
        <f>IF(Y52="","",VLOOKUP(Y52,'別紙２【記載例】シフト記号表（勤務時間帯）'!$C$6:$K$35,9,FALSE))</f>
        <v>4</v>
      </c>
      <c r="Z53" s="916" t="str">
        <f>IF(Z52="","",VLOOKUP(Z52,'別紙２【記載例】シフト記号表（勤務時間帯）'!$C$6:$K$35,9,FALSE))</f>
        <v/>
      </c>
      <c r="AA53" s="923">
        <f>IF(AA52="","",VLOOKUP(AA52,'別紙２【記載例】シフト記号表（勤務時間帯）'!$C$6:$K$35,9,FALSE))</f>
        <v>4</v>
      </c>
      <c r="AB53" s="923" t="str">
        <f>IF(AB52="","",VLOOKUP(AB52,'別紙２【記載例】シフト記号表（勤務時間帯）'!$C$6:$K$35,9,FALSE))</f>
        <v/>
      </c>
      <c r="AC53" s="923" t="str">
        <f>IF(AC52="","",VLOOKUP(AC52,'別紙２【記載例】シフト記号表（勤務時間帯）'!$C$6:$K$35,9,FALSE))</f>
        <v/>
      </c>
      <c r="AD53" s="923">
        <f>IF(AD52="","",VLOOKUP(AD52,'別紙２【記載例】シフト記号表（勤務時間帯）'!$C$6:$K$35,9,FALSE))</f>
        <v>4</v>
      </c>
      <c r="AE53" s="923" t="str">
        <f>IF(AE52="","",VLOOKUP(AE52,'別紙２【記載例】シフト記号表（勤務時間帯）'!$C$6:$K$35,9,FALSE))</f>
        <v/>
      </c>
      <c r="AF53" s="930">
        <f>IF(AF52="","",VLOOKUP(AF52,'別紙２【記載例】シフト記号表（勤務時間帯）'!$C$6:$K$35,9,FALSE))</f>
        <v>4</v>
      </c>
      <c r="AG53" s="916" t="str">
        <f>IF(AG52="","",VLOOKUP(AG52,'別紙２【記載例】シフト記号表（勤務時間帯）'!$C$6:$K$35,9,FALSE))</f>
        <v/>
      </c>
      <c r="AH53" s="923">
        <f>IF(AH52="","",VLOOKUP(AH52,'別紙２【記載例】シフト記号表（勤務時間帯）'!$C$6:$K$35,9,FALSE))</f>
        <v>4</v>
      </c>
      <c r="AI53" s="923" t="str">
        <f>IF(AI52="","",VLOOKUP(AI52,'別紙２【記載例】シフト記号表（勤務時間帯）'!$C$6:$K$35,9,FALSE))</f>
        <v/>
      </c>
      <c r="AJ53" s="923" t="str">
        <f>IF(AJ52="","",VLOOKUP(AJ52,'別紙２【記載例】シフト記号表（勤務時間帯）'!$C$6:$K$35,9,FALSE))</f>
        <v/>
      </c>
      <c r="AK53" s="923">
        <f>IF(AK52="","",VLOOKUP(AK52,'別紙２【記載例】シフト記号表（勤務時間帯）'!$C$6:$K$35,9,FALSE))</f>
        <v>4</v>
      </c>
      <c r="AL53" s="923" t="str">
        <f>IF(AL52="","",VLOOKUP(AL52,'別紙２【記載例】シフト記号表（勤務時間帯）'!$C$6:$K$35,9,FALSE))</f>
        <v/>
      </c>
      <c r="AM53" s="930">
        <f>IF(AM52="","",VLOOKUP(AM52,'別紙２【記載例】シフト記号表（勤務時間帯）'!$C$6:$K$35,9,FALSE))</f>
        <v>4</v>
      </c>
      <c r="AN53" s="916" t="str">
        <f>IF(AN52="","",VLOOKUP(AN52,'別紙２【記載例】シフト記号表（勤務時間帯）'!$C$6:$K$35,9,FALSE))</f>
        <v/>
      </c>
      <c r="AO53" s="923">
        <f>IF(AO52="","",VLOOKUP(AO52,'別紙２【記載例】シフト記号表（勤務時間帯）'!$C$6:$K$35,9,FALSE))</f>
        <v>4</v>
      </c>
      <c r="AP53" s="923" t="str">
        <f>IF(AP52="","",VLOOKUP(AP52,'別紙２【記載例】シフト記号表（勤務時間帯）'!$C$6:$K$35,9,FALSE))</f>
        <v/>
      </c>
      <c r="AQ53" s="923" t="str">
        <f>IF(AQ52="","",VLOOKUP(AQ52,'別紙２【記載例】シフト記号表（勤務時間帯）'!$C$6:$K$35,9,FALSE))</f>
        <v/>
      </c>
      <c r="AR53" s="923">
        <f>IF(AR52="","",VLOOKUP(AR52,'別紙２【記載例】シフト記号表（勤務時間帯）'!$C$6:$K$35,9,FALSE))</f>
        <v>4</v>
      </c>
      <c r="AS53" s="923" t="str">
        <f>IF(AS52="","",VLOOKUP(AS52,'別紙２【記載例】シフト記号表（勤務時間帯）'!$C$6:$K$35,9,FALSE))</f>
        <v/>
      </c>
      <c r="AT53" s="930">
        <f>IF(AT52="","",VLOOKUP(AT52,'別紙２【記載例】シフト記号表（勤務時間帯）'!$C$6:$K$35,9,FALSE))</f>
        <v>4</v>
      </c>
      <c r="AU53" s="916" t="str">
        <f>IF(AU52="","",VLOOKUP(AU52,'別紙２【記載例】シフト記号表（勤務時間帯）'!$C$6:$K$35,9,FALSE))</f>
        <v/>
      </c>
      <c r="AV53" s="923" t="str">
        <f>IF(AV52="","",VLOOKUP(AV52,'別紙２【記載例】シフト記号表（勤務時間帯）'!$C$6:$K$35,9,FALSE))</f>
        <v/>
      </c>
      <c r="AW53" s="923" t="str">
        <f>IF(AW52="","",VLOOKUP(AW52,'別紙２【記載例】シフト記号表（勤務時間帯）'!$C$6:$K$35,9,FALSE))</f>
        <v/>
      </c>
      <c r="AX53" s="946">
        <f>IF($BB$3="４週",SUM(S53:AT53),IF($BB$3="暦月",SUM(S53:AW53),""))</f>
        <v>48</v>
      </c>
      <c r="AY53" s="959"/>
      <c r="AZ53" s="971">
        <f>IF($BB$3="４週",AX53/4,IF($BB$3="暦月",'別紙２【記載例】通所型サービス'!AX53/('別紙２【記載例】通所型サービス'!$BB$8/7),""))</f>
        <v>12</v>
      </c>
      <c r="BA53" s="981"/>
      <c r="BB53" s="719"/>
      <c r="BC53" s="735"/>
      <c r="BD53" s="735"/>
      <c r="BE53" s="735"/>
      <c r="BF53" s="750"/>
    </row>
    <row r="54" spans="2:58" ht="20.25" customHeight="1">
      <c r="B54" s="836"/>
      <c r="C54" s="447"/>
      <c r="D54" s="466"/>
      <c r="E54" s="476"/>
      <c r="F54" s="479" t="str">
        <f>C52</f>
        <v>機能訓練指導員</v>
      </c>
      <c r="G54" s="492"/>
      <c r="H54" s="503"/>
      <c r="I54" s="512"/>
      <c r="J54" s="512"/>
      <c r="K54" s="517"/>
      <c r="L54" s="526"/>
      <c r="M54" s="534"/>
      <c r="N54" s="534"/>
      <c r="O54" s="542"/>
      <c r="P54" s="888" t="s">
        <v>507</v>
      </c>
      <c r="Q54" s="897"/>
      <c r="R54" s="905"/>
      <c r="S54" s="917" t="str">
        <f>IF(S52="","",VLOOKUP(S52,'別紙２【記載例】シフト記号表（勤務時間帯）'!$C$6:$U$35,19,FALSE))</f>
        <v/>
      </c>
      <c r="T54" s="924">
        <f>IF(T52="","",VLOOKUP(T52,'別紙２【記載例】シフト記号表（勤務時間帯）'!$C$6:$U$35,19,FALSE))</f>
        <v>3</v>
      </c>
      <c r="U54" s="924" t="str">
        <f>IF(U52="","",VLOOKUP(U52,'別紙２【記載例】シフト記号表（勤務時間帯）'!$C$6:$U$35,19,FALSE))</f>
        <v/>
      </c>
      <c r="V54" s="924" t="str">
        <f>IF(V52="","",VLOOKUP(V52,'別紙２【記載例】シフト記号表（勤務時間帯）'!$C$6:$U$35,19,FALSE))</f>
        <v/>
      </c>
      <c r="W54" s="924">
        <f>IF(W52="","",VLOOKUP(W52,'別紙２【記載例】シフト記号表（勤務時間帯）'!$C$6:$U$35,19,FALSE))</f>
        <v>3</v>
      </c>
      <c r="X54" s="924" t="str">
        <f>IF(X52="","",VLOOKUP(X52,'別紙２【記載例】シフト記号表（勤務時間帯）'!$C$6:$U$35,19,FALSE))</f>
        <v/>
      </c>
      <c r="Y54" s="931">
        <f>IF(Y52="","",VLOOKUP(Y52,'別紙２【記載例】シフト記号表（勤務時間帯）'!$C$6:$U$35,19,FALSE))</f>
        <v>3</v>
      </c>
      <c r="Z54" s="917" t="str">
        <f>IF(Z52="","",VLOOKUP(Z52,'別紙２【記載例】シフト記号表（勤務時間帯）'!$C$6:$U$35,19,FALSE))</f>
        <v/>
      </c>
      <c r="AA54" s="924">
        <f>IF(AA52="","",VLOOKUP(AA52,'別紙２【記載例】シフト記号表（勤務時間帯）'!$C$6:$U$35,19,FALSE))</f>
        <v>3</v>
      </c>
      <c r="AB54" s="924" t="str">
        <f>IF(AB52="","",VLOOKUP(AB52,'別紙２【記載例】シフト記号表（勤務時間帯）'!$C$6:$U$35,19,FALSE))</f>
        <v/>
      </c>
      <c r="AC54" s="924" t="str">
        <f>IF(AC52="","",VLOOKUP(AC52,'別紙２【記載例】シフト記号表（勤務時間帯）'!$C$6:$U$35,19,FALSE))</f>
        <v/>
      </c>
      <c r="AD54" s="924">
        <f>IF(AD52="","",VLOOKUP(AD52,'別紙２【記載例】シフト記号表（勤務時間帯）'!$C$6:$U$35,19,FALSE))</f>
        <v>3</v>
      </c>
      <c r="AE54" s="924" t="str">
        <f>IF(AE52="","",VLOOKUP(AE52,'別紙２【記載例】シフト記号表（勤務時間帯）'!$C$6:$U$35,19,FALSE))</f>
        <v/>
      </c>
      <c r="AF54" s="931">
        <f>IF(AF52="","",VLOOKUP(AF52,'別紙２【記載例】シフト記号表（勤務時間帯）'!$C$6:$U$35,19,FALSE))</f>
        <v>3</v>
      </c>
      <c r="AG54" s="917" t="str">
        <f>IF(AG52="","",VLOOKUP(AG52,'別紙２【記載例】シフト記号表（勤務時間帯）'!$C$6:$U$35,19,FALSE))</f>
        <v/>
      </c>
      <c r="AH54" s="924">
        <f>IF(AH52="","",VLOOKUP(AH52,'別紙２【記載例】シフト記号表（勤務時間帯）'!$C$6:$U$35,19,FALSE))</f>
        <v>3</v>
      </c>
      <c r="AI54" s="924" t="str">
        <f>IF(AI52="","",VLOOKUP(AI52,'別紙２【記載例】シフト記号表（勤務時間帯）'!$C$6:$U$35,19,FALSE))</f>
        <v/>
      </c>
      <c r="AJ54" s="924" t="str">
        <f>IF(AJ52="","",VLOOKUP(AJ52,'別紙２【記載例】シフト記号表（勤務時間帯）'!$C$6:$U$35,19,FALSE))</f>
        <v/>
      </c>
      <c r="AK54" s="924">
        <f>IF(AK52="","",VLOOKUP(AK52,'別紙２【記載例】シフト記号表（勤務時間帯）'!$C$6:$U$35,19,FALSE))</f>
        <v>3</v>
      </c>
      <c r="AL54" s="924" t="str">
        <f>IF(AL52="","",VLOOKUP(AL52,'別紙２【記載例】シフト記号表（勤務時間帯）'!$C$6:$U$35,19,FALSE))</f>
        <v/>
      </c>
      <c r="AM54" s="931">
        <f>IF(AM52="","",VLOOKUP(AM52,'別紙２【記載例】シフト記号表（勤務時間帯）'!$C$6:$U$35,19,FALSE))</f>
        <v>3</v>
      </c>
      <c r="AN54" s="917" t="str">
        <f>IF(AN52="","",VLOOKUP(AN52,'別紙２【記載例】シフト記号表（勤務時間帯）'!$C$6:$U$35,19,FALSE))</f>
        <v/>
      </c>
      <c r="AO54" s="924">
        <f>IF(AO52="","",VLOOKUP(AO52,'別紙２【記載例】シフト記号表（勤務時間帯）'!$C$6:$U$35,19,FALSE))</f>
        <v>3</v>
      </c>
      <c r="AP54" s="924" t="str">
        <f>IF(AP52="","",VLOOKUP(AP52,'別紙２【記載例】シフト記号表（勤務時間帯）'!$C$6:$U$35,19,FALSE))</f>
        <v/>
      </c>
      <c r="AQ54" s="924" t="str">
        <f>IF(AQ52="","",VLOOKUP(AQ52,'別紙２【記載例】シフト記号表（勤務時間帯）'!$C$6:$U$35,19,FALSE))</f>
        <v/>
      </c>
      <c r="AR54" s="924">
        <f>IF(AR52="","",VLOOKUP(AR52,'別紙２【記載例】シフト記号表（勤務時間帯）'!$C$6:$U$35,19,FALSE))</f>
        <v>3</v>
      </c>
      <c r="AS54" s="924" t="str">
        <f>IF(AS52="","",VLOOKUP(AS52,'別紙２【記載例】シフト記号表（勤務時間帯）'!$C$6:$U$35,19,FALSE))</f>
        <v/>
      </c>
      <c r="AT54" s="931">
        <f>IF(AT52="","",VLOOKUP(AT52,'別紙２【記載例】シフト記号表（勤務時間帯）'!$C$6:$U$35,19,FALSE))</f>
        <v>3</v>
      </c>
      <c r="AU54" s="917" t="str">
        <f>IF(AU52="","",VLOOKUP(AU52,'別紙２【記載例】シフト記号表（勤務時間帯）'!$C$6:$U$35,19,FALSE))</f>
        <v/>
      </c>
      <c r="AV54" s="924" t="str">
        <f>IF(AV52="","",VLOOKUP(AV52,'別紙２【記載例】シフト記号表（勤務時間帯）'!$C$6:$U$35,19,FALSE))</f>
        <v/>
      </c>
      <c r="AW54" s="924" t="str">
        <f>IF(AW52="","",VLOOKUP(AW52,'別紙２【記載例】シフト記号表（勤務時間帯）'!$C$6:$U$35,19,FALSE))</f>
        <v/>
      </c>
      <c r="AX54" s="947">
        <f>IF($BB$3="４週",SUM(S54:AT54),IF($BB$3="暦月",SUM(S54:AW54),""))</f>
        <v>36</v>
      </c>
      <c r="AY54" s="960"/>
      <c r="AZ54" s="972">
        <f>IF($BB$3="４週",AX54/4,IF($BB$3="暦月",'別紙２【記載例】通所型サービス'!AX54/('別紙２【記載例】通所型サービス'!$BB$8/7),""))</f>
        <v>9</v>
      </c>
      <c r="BA54" s="982"/>
      <c r="BB54" s="720"/>
      <c r="BC54" s="736"/>
      <c r="BD54" s="736"/>
      <c r="BE54" s="736"/>
      <c r="BF54" s="751"/>
    </row>
    <row r="55" spans="2:58" ht="20.25" customHeight="1">
      <c r="B55" s="836">
        <f>B52+1</f>
        <v>12</v>
      </c>
      <c r="C55" s="445"/>
      <c r="D55" s="464"/>
      <c r="E55" s="474"/>
      <c r="F55" s="481"/>
      <c r="G55" s="481"/>
      <c r="H55" s="504"/>
      <c r="I55" s="512"/>
      <c r="J55" s="512"/>
      <c r="K55" s="517"/>
      <c r="L55" s="525"/>
      <c r="M55" s="533"/>
      <c r="N55" s="533"/>
      <c r="O55" s="541"/>
      <c r="P55" s="889" t="s">
        <v>506</v>
      </c>
      <c r="Q55" s="898"/>
      <c r="R55" s="906"/>
      <c r="S55" s="580"/>
      <c r="T55" s="595"/>
      <c r="U55" s="595"/>
      <c r="V55" s="595"/>
      <c r="W55" s="595"/>
      <c r="X55" s="595"/>
      <c r="Y55" s="610"/>
      <c r="Z55" s="580"/>
      <c r="AA55" s="595"/>
      <c r="AB55" s="595"/>
      <c r="AC55" s="595"/>
      <c r="AD55" s="595"/>
      <c r="AE55" s="595"/>
      <c r="AF55" s="610"/>
      <c r="AG55" s="580"/>
      <c r="AH55" s="595"/>
      <c r="AI55" s="595"/>
      <c r="AJ55" s="595"/>
      <c r="AK55" s="595"/>
      <c r="AL55" s="595"/>
      <c r="AM55" s="610"/>
      <c r="AN55" s="580"/>
      <c r="AO55" s="595"/>
      <c r="AP55" s="595"/>
      <c r="AQ55" s="595"/>
      <c r="AR55" s="595"/>
      <c r="AS55" s="595"/>
      <c r="AT55" s="610"/>
      <c r="AU55" s="580"/>
      <c r="AV55" s="595"/>
      <c r="AW55" s="595"/>
      <c r="AX55" s="948"/>
      <c r="AY55" s="961"/>
      <c r="AZ55" s="973"/>
      <c r="BA55" s="983"/>
      <c r="BB55" s="722"/>
      <c r="BC55" s="533"/>
      <c r="BD55" s="533"/>
      <c r="BE55" s="533"/>
      <c r="BF55" s="541"/>
    </row>
    <row r="56" spans="2:58" ht="20.25" customHeight="1">
      <c r="B56" s="836"/>
      <c r="C56" s="446"/>
      <c r="D56" s="465"/>
      <c r="E56" s="475"/>
      <c r="F56" s="479"/>
      <c r="G56" s="491"/>
      <c r="H56" s="503"/>
      <c r="I56" s="512"/>
      <c r="J56" s="512"/>
      <c r="K56" s="517"/>
      <c r="L56" s="524"/>
      <c r="M56" s="532"/>
      <c r="N56" s="532"/>
      <c r="O56" s="540"/>
      <c r="P56" s="887" t="s">
        <v>353</v>
      </c>
      <c r="Q56" s="896"/>
      <c r="R56" s="904"/>
      <c r="S56" s="916" t="str">
        <f>IF(S55="","",VLOOKUP(S55,'別紙２【記載例】シフト記号表（勤務時間帯）'!$C$6:$K$35,9,FALSE))</f>
        <v/>
      </c>
      <c r="T56" s="923" t="str">
        <f>IF(T55="","",VLOOKUP(T55,'別紙２【記載例】シフト記号表（勤務時間帯）'!$C$6:$K$35,9,FALSE))</f>
        <v/>
      </c>
      <c r="U56" s="923" t="str">
        <f>IF(U55="","",VLOOKUP(U55,'別紙２【記載例】シフト記号表（勤務時間帯）'!$C$6:$K$35,9,FALSE))</f>
        <v/>
      </c>
      <c r="V56" s="923" t="str">
        <f>IF(V55="","",VLOOKUP(V55,'別紙２【記載例】シフト記号表（勤務時間帯）'!$C$6:$K$35,9,FALSE))</f>
        <v/>
      </c>
      <c r="W56" s="923" t="str">
        <f>IF(W55="","",VLOOKUP(W55,'別紙２【記載例】シフト記号表（勤務時間帯）'!$C$6:$K$35,9,FALSE))</f>
        <v/>
      </c>
      <c r="X56" s="923" t="str">
        <f>IF(X55="","",VLOOKUP(X55,'別紙２【記載例】シフト記号表（勤務時間帯）'!$C$6:$K$35,9,FALSE))</f>
        <v/>
      </c>
      <c r="Y56" s="930" t="str">
        <f>IF(Y55="","",VLOOKUP(Y55,'別紙２【記載例】シフト記号表（勤務時間帯）'!$C$6:$K$35,9,FALSE))</f>
        <v/>
      </c>
      <c r="Z56" s="916" t="str">
        <f>IF(Z55="","",VLOOKUP(Z55,'別紙２【記載例】シフト記号表（勤務時間帯）'!$C$6:$K$35,9,FALSE))</f>
        <v/>
      </c>
      <c r="AA56" s="923" t="str">
        <f>IF(AA55="","",VLOOKUP(AA55,'別紙２【記載例】シフト記号表（勤務時間帯）'!$C$6:$K$35,9,FALSE))</f>
        <v/>
      </c>
      <c r="AB56" s="923" t="str">
        <f>IF(AB55="","",VLOOKUP(AB55,'別紙２【記載例】シフト記号表（勤務時間帯）'!$C$6:$K$35,9,FALSE))</f>
        <v/>
      </c>
      <c r="AC56" s="923" t="str">
        <f>IF(AC55="","",VLOOKUP(AC55,'別紙２【記載例】シフト記号表（勤務時間帯）'!$C$6:$K$35,9,FALSE))</f>
        <v/>
      </c>
      <c r="AD56" s="923" t="str">
        <f>IF(AD55="","",VLOOKUP(AD55,'別紙２【記載例】シフト記号表（勤務時間帯）'!$C$6:$K$35,9,FALSE))</f>
        <v/>
      </c>
      <c r="AE56" s="923" t="str">
        <f>IF(AE55="","",VLOOKUP(AE55,'別紙２【記載例】シフト記号表（勤務時間帯）'!$C$6:$K$35,9,FALSE))</f>
        <v/>
      </c>
      <c r="AF56" s="930" t="str">
        <f>IF(AF55="","",VLOOKUP(AF55,'別紙２【記載例】シフト記号表（勤務時間帯）'!$C$6:$K$35,9,FALSE))</f>
        <v/>
      </c>
      <c r="AG56" s="916" t="str">
        <f>IF(AG55="","",VLOOKUP(AG55,'別紙２【記載例】シフト記号表（勤務時間帯）'!$C$6:$K$35,9,FALSE))</f>
        <v/>
      </c>
      <c r="AH56" s="923" t="str">
        <f>IF(AH55="","",VLOOKUP(AH55,'別紙２【記載例】シフト記号表（勤務時間帯）'!$C$6:$K$35,9,FALSE))</f>
        <v/>
      </c>
      <c r="AI56" s="923" t="str">
        <f>IF(AI55="","",VLOOKUP(AI55,'別紙２【記載例】シフト記号表（勤務時間帯）'!$C$6:$K$35,9,FALSE))</f>
        <v/>
      </c>
      <c r="AJ56" s="923" t="str">
        <f>IF(AJ55="","",VLOOKUP(AJ55,'別紙２【記載例】シフト記号表（勤務時間帯）'!$C$6:$K$35,9,FALSE))</f>
        <v/>
      </c>
      <c r="AK56" s="923" t="str">
        <f>IF(AK55="","",VLOOKUP(AK55,'別紙２【記載例】シフト記号表（勤務時間帯）'!$C$6:$K$35,9,FALSE))</f>
        <v/>
      </c>
      <c r="AL56" s="923" t="str">
        <f>IF(AL55="","",VLOOKUP(AL55,'別紙２【記載例】シフト記号表（勤務時間帯）'!$C$6:$K$35,9,FALSE))</f>
        <v/>
      </c>
      <c r="AM56" s="930" t="str">
        <f>IF(AM55="","",VLOOKUP(AM55,'別紙２【記載例】シフト記号表（勤務時間帯）'!$C$6:$K$35,9,FALSE))</f>
        <v/>
      </c>
      <c r="AN56" s="916" t="str">
        <f>IF(AN55="","",VLOOKUP(AN55,'別紙２【記載例】シフト記号表（勤務時間帯）'!$C$6:$K$35,9,FALSE))</f>
        <v/>
      </c>
      <c r="AO56" s="923" t="str">
        <f>IF(AO55="","",VLOOKUP(AO55,'別紙２【記載例】シフト記号表（勤務時間帯）'!$C$6:$K$35,9,FALSE))</f>
        <v/>
      </c>
      <c r="AP56" s="923" t="str">
        <f>IF(AP55="","",VLOOKUP(AP55,'別紙２【記載例】シフト記号表（勤務時間帯）'!$C$6:$K$35,9,FALSE))</f>
        <v/>
      </c>
      <c r="AQ56" s="923" t="str">
        <f>IF(AQ55="","",VLOOKUP(AQ55,'別紙２【記載例】シフト記号表（勤務時間帯）'!$C$6:$K$35,9,FALSE))</f>
        <v/>
      </c>
      <c r="AR56" s="923" t="str">
        <f>IF(AR55="","",VLOOKUP(AR55,'別紙２【記載例】シフト記号表（勤務時間帯）'!$C$6:$K$35,9,FALSE))</f>
        <v/>
      </c>
      <c r="AS56" s="923" t="str">
        <f>IF(AS55="","",VLOOKUP(AS55,'別紙２【記載例】シフト記号表（勤務時間帯）'!$C$6:$K$35,9,FALSE))</f>
        <v/>
      </c>
      <c r="AT56" s="930" t="str">
        <f>IF(AT55="","",VLOOKUP(AT55,'別紙２【記載例】シフト記号表（勤務時間帯）'!$C$6:$K$35,9,FALSE))</f>
        <v/>
      </c>
      <c r="AU56" s="916" t="str">
        <f>IF(AU55="","",VLOOKUP(AU55,'別紙２【記載例】シフト記号表（勤務時間帯）'!$C$6:$K$35,9,FALSE))</f>
        <v/>
      </c>
      <c r="AV56" s="923" t="str">
        <f>IF(AV55="","",VLOOKUP(AV55,'別紙２【記載例】シフト記号表（勤務時間帯）'!$C$6:$K$35,9,FALSE))</f>
        <v/>
      </c>
      <c r="AW56" s="923" t="str">
        <f>IF(AW55="","",VLOOKUP(AW55,'別紙２【記載例】シフト記号表（勤務時間帯）'!$C$6:$K$35,9,FALSE))</f>
        <v/>
      </c>
      <c r="AX56" s="946">
        <f>IF($BB$3="４週",SUM(S56:AT56),IF($BB$3="暦月",SUM(S56:AW56),""))</f>
        <v>0</v>
      </c>
      <c r="AY56" s="959"/>
      <c r="AZ56" s="971">
        <f>IF($BB$3="４週",AX56/4,IF($BB$3="暦月",'別紙２【記載例】通所型サービス'!AX56/('別紙２【記載例】通所型サービス'!$BB$8/7),""))</f>
        <v>0</v>
      </c>
      <c r="BA56" s="981"/>
      <c r="BB56" s="723"/>
      <c r="BC56" s="532"/>
      <c r="BD56" s="532"/>
      <c r="BE56" s="532"/>
      <c r="BF56" s="540"/>
    </row>
    <row r="57" spans="2:58" ht="20.25" customHeight="1">
      <c r="B57" s="836"/>
      <c r="C57" s="447"/>
      <c r="D57" s="466"/>
      <c r="E57" s="476"/>
      <c r="F57" s="479">
        <f>C55</f>
        <v>0</v>
      </c>
      <c r="G57" s="492"/>
      <c r="H57" s="503"/>
      <c r="I57" s="512"/>
      <c r="J57" s="512"/>
      <c r="K57" s="517"/>
      <c r="L57" s="526"/>
      <c r="M57" s="534"/>
      <c r="N57" s="534"/>
      <c r="O57" s="542"/>
      <c r="P57" s="888" t="s">
        <v>507</v>
      </c>
      <c r="Q57" s="897"/>
      <c r="R57" s="905"/>
      <c r="S57" s="917" t="str">
        <f>IF(S55="","",VLOOKUP(S55,'別紙２【記載例】シフト記号表（勤務時間帯）'!$C$6:$U$35,19,FALSE))</f>
        <v/>
      </c>
      <c r="T57" s="924" t="str">
        <f>IF(T55="","",VLOOKUP(T55,'別紙２【記載例】シフト記号表（勤務時間帯）'!$C$6:$U$35,19,FALSE))</f>
        <v/>
      </c>
      <c r="U57" s="924" t="str">
        <f>IF(U55="","",VLOOKUP(U55,'別紙２【記載例】シフト記号表（勤務時間帯）'!$C$6:$U$35,19,FALSE))</f>
        <v/>
      </c>
      <c r="V57" s="924" t="str">
        <f>IF(V55="","",VLOOKUP(V55,'別紙２【記載例】シフト記号表（勤務時間帯）'!$C$6:$U$35,19,FALSE))</f>
        <v/>
      </c>
      <c r="W57" s="924" t="str">
        <f>IF(W55="","",VLOOKUP(W55,'別紙２【記載例】シフト記号表（勤務時間帯）'!$C$6:$U$35,19,FALSE))</f>
        <v/>
      </c>
      <c r="X57" s="924" t="str">
        <f>IF(X55="","",VLOOKUP(X55,'別紙２【記載例】シフト記号表（勤務時間帯）'!$C$6:$U$35,19,FALSE))</f>
        <v/>
      </c>
      <c r="Y57" s="931" t="str">
        <f>IF(Y55="","",VLOOKUP(Y55,'別紙２【記載例】シフト記号表（勤務時間帯）'!$C$6:$U$35,19,FALSE))</f>
        <v/>
      </c>
      <c r="Z57" s="917" t="str">
        <f>IF(Z55="","",VLOOKUP(Z55,'別紙２【記載例】シフト記号表（勤務時間帯）'!$C$6:$U$35,19,FALSE))</f>
        <v/>
      </c>
      <c r="AA57" s="924" t="str">
        <f>IF(AA55="","",VLOOKUP(AA55,'別紙２【記載例】シフト記号表（勤務時間帯）'!$C$6:$U$35,19,FALSE))</f>
        <v/>
      </c>
      <c r="AB57" s="924" t="str">
        <f>IF(AB55="","",VLOOKUP(AB55,'別紙２【記載例】シフト記号表（勤務時間帯）'!$C$6:$U$35,19,FALSE))</f>
        <v/>
      </c>
      <c r="AC57" s="924" t="str">
        <f>IF(AC55="","",VLOOKUP(AC55,'別紙２【記載例】シフト記号表（勤務時間帯）'!$C$6:$U$35,19,FALSE))</f>
        <v/>
      </c>
      <c r="AD57" s="924" t="str">
        <f>IF(AD55="","",VLOOKUP(AD55,'別紙２【記載例】シフト記号表（勤務時間帯）'!$C$6:$U$35,19,FALSE))</f>
        <v/>
      </c>
      <c r="AE57" s="924" t="str">
        <f>IF(AE55="","",VLOOKUP(AE55,'別紙２【記載例】シフト記号表（勤務時間帯）'!$C$6:$U$35,19,FALSE))</f>
        <v/>
      </c>
      <c r="AF57" s="931" t="str">
        <f>IF(AF55="","",VLOOKUP(AF55,'別紙２【記載例】シフト記号表（勤務時間帯）'!$C$6:$U$35,19,FALSE))</f>
        <v/>
      </c>
      <c r="AG57" s="917" t="str">
        <f>IF(AG55="","",VLOOKUP(AG55,'別紙２【記載例】シフト記号表（勤務時間帯）'!$C$6:$U$35,19,FALSE))</f>
        <v/>
      </c>
      <c r="AH57" s="924" t="str">
        <f>IF(AH55="","",VLOOKUP(AH55,'別紙２【記載例】シフト記号表（勤務時間帯）'!$C$6:$U$35,19,FALSE))</f>
        <v/>
      </c>
      <c r="AI57" s="924" t="str">
        <f>IF(AI55="","",VLOOKUP(AI55,'別紙２【記載例】シフト記号表（勤務時間帯）'!$C$6:$U$35,19,FALSE))</f>
        <v/>
      </c>
      <c r="AJ57" s="924" t="str">
        <f>IF(AJ55="","",VLOOKUP(AJ55,'別紙２【記載例】シフト記号表（勤務時間帯）'!$C$6:$U$35,19,FALSE))</f>
        <v/>
      </c>
      <c r="AK57" s="924" t="str">
        <f>IF(AK55="","",VLOOKUP(AK55,'別紙２【記載例】シフト記号表（勤務時間帯）'!$C$6:$U$35,19,FALSE))</f>
        <v/>
      </c>
      <c r="AL57" s="924" t="str">
        <f>IF(AL55="","",VLOOKUP(AL55,'別紙２【記載例】シフト記号表（勤務時間帯）'!$C$6:$U$35,19,FALSE))</f>
        <v/>
      </c>
      <c r="AM57" s="931" t="str">
        <f>IF(AM55="","",VLOOKUP(AM55,'別紙２【記載例】シフト記号表（勤務時間帯）'!$C$6:$U$35,19,FALSE))</f>
        <v/>
      </c>
      <c r="AN57" s="917" t="str">
        <f>IF(AN55="","",VLOOKUP(AN55,'別紙２【記載例】シフト記号表（勤務時間帯）'!$C$6:$U$35,19,FALSE))</f>
        <v/>
      </c>
      <c r="AO57" s="924" t="str">
        <f>IF(AO55="","",VLOOKUP(AO55,'別紙２【記載例】シフト記号表（勤務時間帯）'!$C$6:$U$35,19,FALSE))</f>
        <v/>
      </c>
      <c r="AP57" s="924" t="str">
        <f>IF(AP55="","",VLOOKUP(AP55,'別紙２【記載例】シフト記号表（勤務時間帯）'!$C$6:$U$35,19,FALSE))</f>
        <v/>
      </c>
      <c r="AQ57" s="924" t="str">
        <f>IF(AQ55="","",VLOOKUP(AQ55,'別紙２【記載例】シフト記号表（勤務時間帯）'!$C$6:$U$35,19,FALSE))</f>
        <v/>
      </c>
      <c r="AR57" s="924" t="str">
        <f>IF(AR55="","",VLOOKUP(AR55,'別紙２【記載例】シフト記号表（勤務時間帯）'!$C$6:$U$35,19,FALSE))</f>
        <v/>
      </c>
      <c r="AS57" s="924" t="str">
        <f>IF(AS55="","",VLOOKUP(AS55,'別紙２【記載例】シフト記号表（勤務時間帯）'!$C$6:$U$35,19,FALSE))</f>
        <v/>
      </c>
      <c r="AT57" s="931" t="str">
        <f>IF(AT55="","",VLOOKUP(AT55,'別紙２【記載例】シフト記号表（勤務時間帯）'!$C$6:$U$35,19,FALSE))</f>
        <v/>
      </c>
      <c r="AU57" s="917" t="str">
        <f>IF(AU55="","",VLOOKUP(AU55,'別紙２【記載例】シフト記号表（勤務時間帯）'!$C$6:$U$35,19,FALSE))</f>
        <v/>
      </c>
      <c r="AV57" s="924" t="str">
        <f>IF(AV55="","",VLOOKUP(AV55,'別紙２【記載例】シフト記号表（勤務時間帯）'!$C$6:$U$35,19,FALSE))</f>
        <v/>
      </c>
      <c r="AW57" s="924" t="str">
        <f>IF(AW55="","",VLOOKUP(AW55,'別紙２【記載例】シフト記号表（勤務時間帯）'!$C$6:$U$35,19,FALSE))</f>
        <v/>
      </c>
      <c r="AX57" s="947">
        <f>IF($BB$3="４週",SUM(S57:AT57),IF($BB$3="暦月",SUM(S57:AW57),""))</f>
        <v>0</v>
      </c>
      <c r="AY57" s="960"/>
      <c r="AZ57" s="972">
        <f>IF($BB$3="４週",AX57/4,IF($BB$3="暦月",'別紙２【記載例】通所型サービス'!AX57/('別紙２【記載例】通所型サービス'!$BB$8/7),""))</f>
        <v>0</v>
      </c>
      <c r="BA57" s="982"/>
      <c r="BB57" s="724"/>
      <c r="BC57" s="534"/>
      <c r="BD57" s="534"/>
      <c r="BE57" s="534"/>
      <c r="BF57" s="542"/>
    </row>
    <row r="58" spans="2:58" ht="20.25" customHeight="1">
      <c r="B58" s="836">
        <f>B55+1</f>
        <v>13</v>
      </c>
      <c r="C58" s="445"/>
      <c r="D58" s="464"/>
      <c r="E58" s="474"/>
      <c r="F58" s="481"/>
      <c r="G58" s="481"/>
      <c r="H58" s="504"/>
      <c r="I58" s="512"/>
      <c r="J58" s="512"/>
      <c r="K58" s="517"/>
      <c r="L58" s="525"/>
      <c r="M58" s="533"/>
      <c r="N58" s="533"/>
      <c r="O58" s="541"/>
      <c r="P58" s="889" t="s">
        <v>506</v>
      </c>
      <c r="Q58" s="898"/>
      <c r="R58" s="906"/>
      <c r="S58" s="580"/>
      <c r="T58" s="595"/>
      <c r="U58" s="595"/>
      <c r="V58" s="595"/>
      <c r="W58" s="595"/>
      <c r="X58" s="595"/>
      <c r="Y58" s="610"/>
      <c r="Z58" s="580"/>
      <c r="AA58" s="595"/>
      <c r="AB58" s="595"/>
      <c r="AC58" s="595"/>
      <c r="AD58" s="595"/>
      <c r="AE58" s="595"/>
      <c r="AF58" s="610"/>
      <c r="AG58" s="580"/>
      <c r="AH58" s="595"/>
      <c r="AI58" s="595"/>
      <c r="AJ58" s="595"/>
      <c r="AK58" s="595"/>
      <c r="AL58" s="595"/>
      <c r="AM58" s="610"/>
      <c r="AN58" s="580"/>
      <c r="AO58" s="595"/>
      <c r="AP58" s="595"/>
      <c r="AQ58" s="595"/>
      <c r="AR58" s="595"/>
      <c r="AS58" s="595"/>
      <c r="AT58" s="610"/>
      <c r="AU58" s="580"/>
      <c r="AV58" s="595"/>
      <c r="AW58" s="595"/>
      <c r="AX58" s="948"/>
      <c r="AY58" s="961"/>
      <c r="AZ58" s="973"/>
      <c r="BA58" s="983"/>
      <c r="BB58" s="722"/>
      <c r="BC58" s="533"/>
      <c r="BD58" s="533"/>
      <c r="BE58" s="533"/>
      <c r="BF58" s="541"/>
    </row>
    <row r="59" spans="2:58" ht="20.25" customHeight="1">
      <c r="B59" s="836"/>
      <c r="C59" s="446"/>
      <c r="D59" s="465"/>
      <c r="E59" s="475"/>
      <c r="F59" s="479"/>
      <c r="G59" s="491"/>
      <c r="H59" s="503"/>
      <c r="I59" s="512"/>
      <c r="J59" s="512"/>
      <c r="K59" s="517"/>
      <c r="L59" s="524"/>
      <c r="M59" s="532"/>
      <c r="N59" s="532"/>
      <c r="O59" s="540"/>
      <c r="P59" s="887" t="s">
        <v>353</v>
      </c>
      <c r="Q59" s="896"/>
      <c r="R59" s="904"/>
      <c r="S59" s="916" t="str">
        <f>IF(S58="","",VLOOKUP(S58,'別紙２【記載例】シフト記号表（勤務時間帯）'!$C$6:$K$35,9,FALSE))</f>
        <v/>
      </c>
      <c r="T59" s="923" t="str">
        <f>IF(T58="","",VLOOKUP(T58,'別紙２【記載例】シフト記号表（勤務時間帯）'!$C$6:$K$35,9,FALSE))</f>
        <v/>
      </c>
      <c r="U59" s="923" t="str">
        <f>IF(U58="","",VLOOKUP(U58,'別紙２【記載例】シフト記号表（勤務時間帯）'!$C$6:$K$35,9,FALSE))</f>
        <v/>
      </c>
      <c r="V59" s="923" t="str">
        <f>IF(V58="","",VLOOKUP(V58,'別紙２【記載例】シフト記号表（勤務時間帯）'!$C$6:$K$35,9,FALSE))</f>
        <v/>
      </c>
      <c r="W59" s="923" t="str">
        <f>IF(W58="","",VLOOKUP(W58,'別紙２【記載例】シフト記号表（勤務時間帯）'!$C$6:$K$35,9,FALSE))</f>
        <v/>
      </c>
      <c r="X59" s="923" t="str">
        <f>IF(X58="","",VLOOKUP(X58,'別紙２【記載例】シフト記号表（勤務時間帯）'!$C$6:$K$35,9,FALSE))</f>
        <v/>
      </c>
      <c r="Y59" s="930" t="str">
        <f>IF(Y58="","",VLOOKUP(Y58,'別紙２【記載例】シフト記号表（勤務時間帯）'!$C$6:$K$35,9,FALSE))</f>
        <v/>
      </c>
      <c r="Z59" s="916" t="str">
        <f>IF(Z58="","",VLOOKUP(Z58,'別紙２【記載例】シフト記号表（勤務時間帯）'!$C$6:$K$35,9,FALSE))</f>
        <v/>
      </c>
      <c r="AA59" s="923" t="str">
        <f>IF(AA58="","",VLOOKUP(AA58,'別紙２【記載例】シフト記号表（勤務時間帯）'!$C$6:$K$35,9,FALSE))</f>
        <v/>
      </c>
      <c r="AB59" s="923" t="str">
        <f>IF(AB58="","",VLOOKUP(AB58,'別紙２【記載例】シフト記号表（勤務時間帯）'!$C$6:$K$35,9,FALSE))</f>
        <v/>
      </c>
      <c r="AC59" s="923" t="str">
        <f>IF(AC58="","",VLOOKUP(AC58,'別紙２【記載例】シフト記号表（勤務時間帯）'!$C$6:$K$35,9,FALSE))</f>
        <v/>
      </c>
      <c r="AD59" s="923" t="str">
        <f>IF(AD58="","",VLOOKUP(AD58,'別紙２【記載例】シフト記号表（勤務時間帯）'!$C$6:$K$35,9,FALSE))</f>
        <v/>
      </c>
      <c r="AE59" s="923" t="str">
        <f>IF(AE58="","",VLOOKUP(AE58,'別紙２【記載例】シフト記号表（勤務時間帯）'!$C$6:$K$35,9,FALSE))</f>
        <v/>
      </c>
      <c r="AF59" s="930" t="str">
        <f>IF(AF58="","",VLOOKUP(AF58,'別紙２【記載例】シフト記号表（勤務時間帯）'!$C$6:$K$35,9,FALSE))</f>
        <v/>
      </c>
      <c r="AG59" s="916" t="str">
        <f>IF(AG58="","",VLOOKUP(AG58,'別紙２【記載例】シフト記号表（勤務時間帯）'!$C$6:$K$35,9,FALSE))</f>
        <v/>
      </c>
      <c r="AH59" s="923" t="str">
        <f>IF(AH58="","",VLOOKUP(AH58,'別紙２【記載例】シフト記号表（勤務時間帯）'!$C$6:$K$35,9,FALSE))</f>
        <v/>
      </c>
      <c r="AI59" s="923" t="str">
        <f>IF(AI58="","",VLOOKUP(AI58,'別紙２【記載例】シフト記号表（勤務時間帯）'!$C$6:$K$35,9,FALSE))</f>
        <v/>
      </c>
      <c r="AJ59" s="923" t="str">
        <f>IF(AJ58="","",VLOOKUP(AJ58,'別紙２【記載例】シフト記号表（勤務時間帯）'!$C$6:$K$35,9,FALSE))</f>
        <v/>
      </c>
      <c r="AK59" s="923" t="str">
        <f>IF(AK58="","",VLOOKUP(AK58,'別紙２【記載例】シフト記号表（勤務時間帯）'!$C$6:$K$35,9,FALSE))</f>
        <v/>
      </c>
      <c r="AL59" s="923" t="str">
        <f>IF(AL58="","",VLOOKUP(AL58,'別紙２【記載例】シフト記号表（勤務時間帯）'!$C$6:$K$35,9,FALSE))</f>
        <v/>
      </c>
      <c r="AM59" s="930" t="str">
        <f>IF(AM58="","",VLOOKUP(AM58,'別紙２【記載例】シフト記号表（勤務時間帯）'!$C$6:$K$35,9,FALSE))</f>
        <v/>
      </c>
      <c r="AN59" s="916" t="str">
        <f>IF(AN58="","",VLOOKUP(AN58,'別紙２【記載例】シフト記号表（勤務時間帯）'!$C$6:$K$35,9,FALSE))</f>
        <v/>
      </c>
      <c r="AO59" s="923" t="str">
        <f>IF(AO58="","",VLOOKUP(AO58,'別紙２【記載例】シフト記号表（勤務時間帯）'!$C$6:$K$35,9,FALSE))</f>
        <v/>
      </c>
      <c r="AP59" s="923" t="str">
        <f>IF(AP58="","",VLOOKUP(AP58,'別紙２【記載例】シフト記号表（勤務時間帯）'!$C$6:$K$35,9,FALSE))</f>
        <v/>
      </c>
      <c r="AQ59" s="923" t="str">
        <f>IF(AQ58="","",VLOOKUP(AQ58,'別紙２【記載例】シフト記号表（勤務時間帯）'!$C$6:$K$35,9,FALSE))</f>
        <v/>
      </c>
      <c r="AR59" s="923" t="str">
        <f>IF(AR58="","",VLOOKUP(AR58,'別紙２【記載例】シフト記号表（勤務時間帯）'!$C$6:$K$35,9,FALSE))</f>
        <v/>
      </c>
      <c r="AS59" s="923" t="str">
        <f>IF(AS58="","",VLOOKUP(AS58,'別紙２【記載例】シフト記号表（勤務時間帯）'!$C$6:$K$35,9,FALSE))</f>
        <v/>
      </c>
      <c r="AT59" s="930" t="str">
        <f>IF(AT58="","",VLOOKUP(AT58,'別紙２【記載例】シフト記号表（勤務時間帯）'!$C$6:$K$35,9,FALSE))</f>
        <v/>
      </c>
      <c r="AU59" s="916" t="str">
        <f>IF(AU58="","",VLOOKUP(AU58,'別紙２【記載例】シフト記号表（勤務時間帯）'!$C$6:$K$35,9,FALSE))</f>
        <v/>
      </c>
      <c r="AV59" s="923" t="str">
        <f>IF(AV58="","",VLOOKUP(AV58,'別紙２【記載例】シフト記号表（勤務時間帯）'!$C$6:$K$35,9,FALSE))</f>
        <v/>
      </c>
      <c r="AW59" s="923" t="str">
        <f>IF(AW58="","",VLOOKUP(AW58,'別紙２【記載例】シフト記号表（勤務時間帯）'!$C$6:$K$35,9,FALSE))</f>
        <v/>
      </c>
      <c r="AX59" s="946">
        <f>IF($BB$3="４週",SUM(S59:AT59),IF($BB$3="暦月",SUM(S59:AW59),""))</f>
        <v>0</v>
      </c>
      <c r="AY59" s="959"/>
      <c r="AZ59" s="971">
        <f>IF($BB$3="４週",AX59/4,IF($BB$3="暦月",'別紙２【記載例】通所型サービス'!AX59/('別紙２【記載例】通所型サービス'!$BB$8/7),""))</f>
        <v>0</v>
      </c>
      <c r="BA59" s="981"/>
      <c r="BB59" s="723"/>
      <c r="BC59" s="532"/>
      <c r="BD59" s="532"/>
      <c r="BE59" s="532"/>
      <c r="BF59" s="540"/>
    </row>
    <row r="60" spans="2:58" ht="20.25" customHeight="1">
      <c r="B60" s="837"/>
      <c r="C60" s="447"/>
      <c r="D60" s="466"/>
      <c r="E60" s="476"/>
      <c r="F60" s="482">
        <f>C58</f>
        <v>0</v>
      </c>
      <c r="G60" s="493"/>
      <c r="H60" s="505"/>
      <c r="I60" s="513"/>
      <c r="J60" s="513"/>
      <c r="K60" s="518"/>
      <c r="L60" s="527"/>
      <c r="M60" s="535"/>
      <c r="N60" s="535"/>
      <c r="O60" s="543"/>
      <c r="P60" s="890" t="s">
        <v>507</v>
      </c>
      <c r="Q60" s="899"/>
      <c r="R60" s="907"/>
      <c r="S60" s="917" t="str">
        <f>IF(S58="","",VLOOKUP(S58,'別紙２【記載例】シフト記号表（勤務時間帯）'!$C$6:$U$35,19,FALSE))</f>
        <v/>
      </c>
      <c r="T60" s="924" t="str">
        <f>IF(T58="","",VLOOKUP(T58,'別紙２【記載例】シフト記号表（勤務時間帯）'!$C$6:$U$35,19,FALSE))</f>
        <v/>
      </c>
      <c r="U60" s="924" t="str">
        <f>IF(U58="","",VLOOKUP(U58,'別紙２【記載例】シフト記号表（勤務時間帯）'!$C$6:$U$35,19,FALSE))</f>
        <v/>
      </c>
      <c r="V60" s="924" t="str">
        <f>IF(V58="","",VLOOKUP(V58,'別紙２【記載例】シフト記号表（勤務時間帯）'!$C$6:$U$35,19,FALSE))</f>
        <v/>
      </c>
      <c r="W60" s="924" t="str">
        <f>IF(W58="","",VLOOKUP(W58,'別紙２【記載例】シフト記号表（勤務時間帯）'!$C$6:$U$35,19,FALSE))</f>
        <v/>
      </c>
      <c r="X60" s="924" t="str">
        <f>IF(X58="","",VLOOKUP(X58,'別紙２【記載例】シフト記号表（勤務時間帯）'!$C$6:$U$35,19,FALSE))</f>
        <v/>
      </c>
      <c r="Y60" s="931" t="str">
        <f>IF(Y58="","",VLOOKUP(Y58,'別紙２【記載例】シフト記号表（勤務時間帯）'!$C$6:$U$35,19,FALSE))</f>
        <v/>
      </c>
      <c r="Z60" s="917" t="str">
        <f>IF(Z58="","",VLOOKUP(Z58,'別紙２【記載例】シフト記号表（勤務時間帯）'!$C$6:$U$35,19,FALSE))</f>
        <v/>
      </c>
      <c r="AA60" s="924" t="str">
        <f>IF(AA58="","",VLOOKUP(AA58,'別紙２【記載例】シフト記号表（勤務時間帯）'!$C$6:$U$35,19,FALSE))</f>
        <v/>
      </c>
      <c r="AB60" s="924" t="str">
        <f>IF(AB58="","",VLOOKUP(AB58,'別紙２【記載例】シフト記号表（勤務時間帯）'!$C$6:$U$35,19,FALSE))</f>
        <v/>
      </c>
      <c r="AC60" s="924" t="str">
        <f>IF(AC58="","",VLOOKUP(AC58,'別紙２【記載例】シフト記号表（勤務時間帯）'!$C$6:$U$35,19,FALSE))</f>
        <v/>
      </c>
      <c r="AD60" s="924" t="str">
        <f>IF(AD58="","",VLOOKUP(AD58,'別紙２【記載例】シフト記号表（勤務時間帯）'!$C$6:$U$35,19,FALSE))</f>
        <v/>
      </c>
      <c r="AE60" s="924" t="str">
        <f>IF(AE58="","",VLOOKUP(AE58,'別紙２【記載例】シフト記号表（勤務時間帯）'!$C$6:$U$35,19,FALSE))</f>
        <v/>
      </c>
      <c r="AF60" s="931" t="str">
        <f>IF(AF58="","",VLOOKUP(AF58,'別紙２【記載例】シフト記号表（勤務時間帯）'!$C$6:$U$35,19,FALSE))</f>
        <v/>
      </c>
      <c r="AG60" s="917" t="str">
        <f>IF(AG58="","",VLOOKUP(AG58,'別紙２【記載例】シフト記号表（勤務時間帯）'!$C$6:$U$35,19,FALSE))</f>
        <v/>
      </c>
      <c r="AH60" s="924" t="str">
        <f>IF(AH58="","",VLOOKUP(AH58,'別紙２【記載例】シフト記号表（勤務時間帯）'!$C$6:$U$35,19,FALSE))</f>
        <v/>
      </c>
      <c r="AI60" s="924" t="str">
        <f>IF(AI58="","",VLOOKUP(AI58,'別紙２【記載例】シフト記号表（勤務時間帯）'!$C$6:$U$35,19,FALSE))</f>
        <v/>
      </c>
      <c r="AJ60" s="924" t="str">
        <f>IF(AJ58="","",VLOOKUP(AJ58,'別紙２【記載例】シフト記号表（勤務時間帯）'!$C$6:$U$35,19,FALSE))</f>
        <v/>
      </c>
      <c r="AK60" s="924" t="str">
        <f>IF(AK58="","",VLOOKUP(AK58,'別紙２【記載例】シフト記号表（勤務時間帯）'!$C$6:$U$35,19,FALSE))</f>
        <v/>
      </c>
      <c r="AL60" s="924" t="str">
        <f>IF(AL58="","",VLOOKUP(AL58,'別紙２【記載例】シフト記号表（勤務時間帯）'!$C$6:$U$35,19,FALSE))</f>
        <v/>
      </c>
      <c r="AM60" s="931" t="str">
        <f>IF(AM58="","",VLOOKUP(AM58,'別紙２【記載例】シフト記号表（勤務時間帯）'!$C$6:$U$35,19,FALSE))</f>
        <v/>
      </c>
      <c r="AN60" s="917" t="str">
        <f>IF(AN58="","",VLOOKUP(AN58,'別紙２【記載例】シフト記号表（勤務時間帯）'!$C$6:$U$35,19,FALSE))</f>
        <v/>
      </c>
      <c r="AO60" s="924" t="str">
        <f>IF(AO58="","",VLOOKUP(AO58,'別紙２【記載例】シフト記号表（勤務時間帯）'!$C$6:$U$35,19,FALSE))</f>
        <v/>
      </c>
      <c r="AP60" s="924" t="str">
        <f>IF(AP58="","",VLOOKUP(AP58,'別紙２【記載例】シフト記号表（勤務時間帯）'!$C$6:$U$35,19,FALSE))</f>
        <v/>
      </c>
      <c r="AQ60" s="924" t="str">
        <f>IF(AQ58="","",VLOOKUP(AQ58,'別紙２【記載例】シフト記号表（勤務時間帯）'!$C$6:$U$35,19,FALSE))</f>
        <v/>
      </c>
      <c r="AR60" s="924" t="str">
        <f>IF(AR58="","",VLOOKUP(AR58,'別紙２【記載例】シフト記号表（勤務時間帯）'!$C$6:$U$35,19,FALSE))</f>
        <v/>
      </c>
      <c r="AS60" s="924" t="str">
        <f>IF(AS58="","",VLOOKUP(AS58,'別紙２【記載例】シフト記号表（勤務時間帯）'!$C$6:$U$35,19,FALSE))</f>
        <v/>
      </c>
      <c r="AT60" s="931" t="str">
        <f>IF(AT58="","",VLOOKUP(AT58,'別紙２【記載例】シフト記号表（勤務時間帯）'!$C$6:$U$35,19,FALSE))</f>
        <v/>
      </c>
      <c r="AU60" s="917" t="str">
        <f>IF(AU58="","",VLOOKUP(AU58,'別紙２【記載例】シフト記号表（勤務時間帯）'!$C$6:$U$35,19,FALSE))</f>
        <v/>
      </c>
      <c r="AV60" s="924" t="str">
        <f>IF(AV58="","",VLOOKUP(AV58,'別紙２【記載例】シフト記号表（勤務時間帯）'!$C$6:$U$35,19,FALSE))</f>
        <v/>
      </c>
      <c r="AW60" s="924" t="str">
        <f>IF(AW58="","",VLOOKUP(AW58,'別紙２【記載例】シフト記号表（勤務時間帯）'!$C$6:$U$35,19,FALSE))</f>
        <v/>
      </c>
      <c r="AX60" s="947">
        <f>IF($BB$3="４週",SUM(S60:AT60),IF($BB$3="暦月",SUM(S60:AW60),""))</f>
        <v>0</v>
      </c>
      <c r="AY60" s="960"/>
      <c r="AZ60" s="972">
        <f>IF($BB$3="４週",AX60/4,IF($BB$3="暦月",'別紙２【記載例】通所型サービス'!AX60/('別紙２【記載例】通所型サービス'!$BB$8/7),""))</f>
        <v>0</v>
      </c>
      <c r="BA60" s="982"/>
      <c r="BB60" s="725"/>
      <c r="BC60" s="535"/>
      <c r="BD60" s="535"/>
      <c r="BE60" s="535"/>
      <c r="BF60" s="543"/>
    </row>
    <row r="61" spans="2:58" s="830" customFormat="1" ht="6" customHeight="1">
      <c r="B61" s="838"/>
      <c r="C61" s="848"/>
      <c r="D61" s="848"/>
      <c r="E61" s="848"/>
      <c r="F61" s="862"/>
      <c r="G61" s="862"/>
      <c r="H61" s="873"/>
      <c r="I61" s="873"/>
      <c r="J61" s="873"/>
      <c r="K61" s="873"/>
      <c r="L61" s="862"/>
      <c r="M61" s="862"/>
      <c r="N61" s="862"/>
      <c r="O61" s="862"/>
      <c r="P61" s="891"/>
      <c r="Q61" s="891"/>
      <c r="R61" s="891"/>
      <c r="S61" s="873"/>
      <c r="T61" s="873"/>
      <c r="U61" s="873"/>
      <c r="V61" s="873"/>
      <c r="W61" s="873"/>
      <c r="X61" s="873"/>
      <c r="Y61" s="873"/>
      <c r="Z61" s="873"/>
      <c r="AA61" s="873"/>
      <c r="AB61" s="873"/>
      <c r="AC61" s="873"/>
      <c r="AD61" s="873"/>
      <c r="AE61" s="873"/>
      <c r="AF61" s="873"/>
      <c r="AG61" s="873"/>
      <c r="AH61" s="873"/>
      <c r="AI61" s="873"/>
      <c r="AJ61" s="873"/>
      <c r="AK61" s="873"/>
      <c r="AL61" s="873"/>
      <c r="AM61" s="873"/>
      <c r="AN61" s="873"/>
      <c r="AO61" s="873"/>
      <c r="AP61" s="873"/>
      <c r="AQ61" s="873"/>
      <c r="AR61" s="873"/>
      <c r="AS61" s="873"/>
      <c r="AT61" s="873"/>
      <c r="AU61" s="873"/>
      <c r="AV61" s="873"/>
      <c r="AW61" s="873"/>
      <c r="AX61" s="949"/>
      <c r="AY61" s="949"/>
      <c r="AZ61" s="949"/>
      <c r="BA61" s="949"/>
      <c r="BB61" s="862"/>
      <c r="BC61" s="862"/>
      <c r="BD61" s="862"/>
      <c r="BE61" s="862"/>
      <c r="BF61" s="1006"/>
    </row>
    <row r="62" spans="2:58" ht="20.100000000000001" customHeight="1">
      <c r="B62" s="839"/>
      <c r="C62" s="849"/>
      <c r="D62" s="849"/>
      <c r="E62" s="849"/>
      <c r="F62" s="849"/>
      <c r="G62" s="866" t="s">
        <v>501</v>
      </c>
      <c r="H62" s="866"/>
      <c r="I62" s="866"/>
      <c r="J62" s="866"/>
      <c r="K62" s="866"/>
      <c r="L62" s="866"/>
      <c r="M62" s="866"/>
      <c r="N62" s="866"/>
      <c r="O62" s="866"/>
      <c r="P62" s="866"/>
      <c r="Q62" s="866"/>
      <c r="R62" s="908"/>
      <c r="S62" s="918">
        <f t="shared" ref="S62:AW62" si="1">IF(SUMIF($F$22:$F$60,"生活相談員",S22:S60)=0,"",SUMIF($F$22:$F$60,"生活相談員",S22:S60))</f>
        <v>7</v>
      </c>
      <c r="T62" s="925">
        <f t="shared" si="1"/>
        <v>7</v>
      </c>
      <c r="U62" s="925">
        <f t="shared" si="1"/>
        <v>7</v>
      </c>
      <c r="V62" s="925">
        <f t="shared" si="1"/>
        <v>7</v>
      </c>
      <c r="W62" s="925">
        <f t="shared" si="1"/>
        <v>7</v>
      </c>
      <c r="X62" s="925">
        <f t="shared" si="1"/>
        <v>7</v>
      </c>
      <c r="Y62" s="932">
        <f t="shared" si="1"/>
        <v>7</v>
      </c>
      <c r="Z62" s="918">
        <f t="shared" si="1"/>
        <v>7</v>
      </c>
      <c r="AA62" s="925">
        <f t="shared" si="1"/>
        <v>7</v>
      </c>
      <c r="AB62" s="925">
        <f t="shared" si="1"/>
        <v>7</v>
      </c>
      <c r="AC62" s="925">
        <f t="shared" si="1"/>
        <v>7</v>
      </c>
      <c r="AD62" s="925">
        <f t="shared" si="1"/>
        <v>7</v>
      </c>
      <c r="AE62" s="925">
        <f t="shared" si="1"/>
        <v>7</v>
      </c>
      <c r="AF62" s="932">
        <f t="shared" si="1"/>
        <v>7</v>
      </c>
      <c r="AG62" s="918">
        <f t="shared" si="1"/>
        <v>7</v>
      </c>
      <c r="AH62" s="925">
        <f t="shared" si="1"/>
        <v>7</v>
      </c>
      <c r="AI62" s="925">
        <f t="shared" si="1"/>
        <v>7</v>
      </c>
      <c r="AJ62" s="925">
        <f t="shared" si="1"/>
        <v>7</v>
      </c>
      <c r="AK62" s="925">
        <f t="shared" si="1"/>
        <v>7</v>
      </c>
      <c r="AL62" s="925">
        <f t="shared" si="1"/>
        <v>7</v>
      </c>
      <c r="AM62" s="932">
        <f t="shared" si="1"/>
        <v>7</v>
      </c>
      <c r="AN62" s="918">
        <f t="shared" si="1"/>
        <v>7</v>
      </c>
      <c r="AO62" s="925">
        <f t="shared" si="1"/>
        <v>7</v>
      </c>
      <c r="AP62" s="925">
        <f t="shared" si="1"/>
        <v>7</v>
      </c>
      <c r="AQ62" s="925">
        <f t="shared" si="1"/>
        <v>7</v>
      </c>
      <c r="AR62" s="925">
        <f t="shared" si="1"/>
        <v>7</v>
      </c>
      <c r="AS62" s="925">
        <f t="shared" si="1"/>
        <v>7</v>
      </c>
      <c r="AT62" s="932">
        <f t="shared" si="1"/>
        <v>7</v>
      </c>
      <c r="AU62" s="918" t="str">
        <f t="shared" si="1"/>
        <v/>
      </c>
      <c r="AV62" s="925" t="str">
        <f t="shared" si="1"/>
        <v/>
      </c>
      <c r="AW62" s="932" t="str">
        <f t="shared" si="1"/>
        <v/>
      </c>
      <c r="AX62" s="950">
        <f>IF(SUMIF($F$22:$F$60,"生活相談員",AX22:AY60)=0,"",SUMIF($F$22:$F$60,"生活相談員",AX22:AY60))</f>
        <v>196</v>
      </c>
      <c r="AY62" s="962"/>
      <c r="AZ62" s="974">
        <f>IF(AX62="","",IF($BB$3="４週",AX62/4,IF($BB$3="暦月",AX62/('別紙２【記載例】通所型サービス'!$BB$8/7),"")))</f>
        <v>49</v>
      </c>
      <c r="BA62" s="984"/>
      <c r="BB62" s="991"/>
      <c r="BC62" s="997"/>
      <c r="BD62" s="997"/>
      <c r="BE62" s="997"/>
      <c r="BF62" s="1007"/>
    </row>
    <row r="63" spans="2:58" ht="20.25" customHeight="1">
      <c r="B63" s="840"/>
      <c r="C63" s="850"/>
      <c r="D63" s="850"/>
      <c r="E63" s="850"/>
      <c r="F63" s="850"/>
      <c r="G63" s="867" t="s">
        <v>502</v>
      </c>
      <c r="H63" s="867"/>
      <c r="I63" s="867"/>
      <c r="J63" s="867"/>
      <c r="K63" s="867"/>
      <c r="L63" s="867"/>
      <c r="M63" s="867"/>
      <c r="N63" s="867"/>
      <c r="O63" s="867"/>
      <c r="P63" s="867"/>
      <c r="Q63" s="867"/>
      <c r="R63" s="909"/>
      <c r="S63" s="588">
        <f t="shared" ref="S63:AX63" si="2">IF(SUMIF($F$22:$F$60,"介護職員",S22:S60)=0,"",SUMIF($F$22:$F$60,"介護職員",S22:S60))</f>
        <v>14</v>
      </c>
      <c r="T63" s="603">
        <f t="shared" si="2"/>
        <v>14</v>
      </c>
      <c r="U63" s="603">
        <f t="shared" si="2"/>
        <v>14</v>
      </c>
      <c r="V63" s="603">
        <f t="shared" si="2"/>
        <v>14</v>
      </c>
      <c r="W63" s="603">
        <f t="shared" si="2"/>
        <v>14</v>
      </c>
      <c r="X63" s="603">
        <f t="shared" si="2"/>
        <v>14</v>
      </c>
      <c r="Y63" s="618">
        <f t="shared" si="2"/>
        <v>14</v>
      </c>
      <c r="Z63" s="588">
        <f t="shared" si="2"/>
        <v>14</v>
      </c>
      <c r="AA63" s="603">
        <f t="shared" si="2"/>
        <v>14</v>
      </c>
      <c r="AB63" s="603">
        <f t="shared" si="2"/>
        <v>14</v>
      </c>
      <c r="AC63" s="603">
        <f t="shared" si="2"/>
        <v>14</v>
      </c>
      <c r="AD63" s="603">
        <f t="shared" si="2"/>
        <v>14</v>
      </c>
      <c r="AE63" s="603">
        <f t="shared" si="2"/>
        <v>14</v>
      </c>
      <c r="AF63" s="618">
        <f t="shared" si="2"/>
        <v>14</v>
      </c>
      <c r="AG63" s="588">
        <f t="shared" si="2"/>
        <v>14</v>
      </c>
      <c r="AH63" s="603">
        <f t="shared" si="2"/>
        <v>14</v>
      </c>
      <c r="AI63" s="603">
        <f t="shared" si="2"/>
        <v>14</v>
      </c>
      <c r="AJ63" s="603">
        <f t="shared" si="2"/>
        <v>14</v>
      </c>
      <c r="AK63" s="603">
        <f t="shared" si="2"/>
        <v>14</v>
      </c>
      <c r="AL63" s="603">
        <f t="shared" si="2"/>
        <v>14</v>
      </c>
      <c r="AM63" s="618">
        <f t="shared" si="2"/>
        <v>14</v>
      </c>
      <c r="AN63" s="588">
        <f t="shared" si="2"/>
        <v>14</v>
      </c>
      <c r="AO63" s="603">
        <f t="shared" si="2"/>
        <v>14</v>
      </c>
      <c r="AP63" s="603">
        <f t="shared" si="2"/>
        <v>14</v>
      </c>
      <c r="AQ63" s="603">
        <f t="shared" si="2"/>
        <v>14</v>
      </c>
      <c r="AR63" s="603">
        <f t="shared" si="2"/>
        <v>14</v>
      </c>
      <c r="AS63" s="603">
        <f t="shared" si="2"/>
        <v>14</v>
      </c>
      <c r="AT63" s="618">
        <f t="shared" si="2"/>
        <v>14</v>
      </c>
      <c r="AU63" s="588" t="str">
        <f t="shared" si="2"/>
        <v/>
      </c>
      <c r="AV63" s="603" t="str">
        <f t="shared" si="2"/>
        <v/>
      </c>
      <c r="AW63" s="618" t="str">
        <f t="shared" si="2"/>
        <v/>
      </c>
      <c r="AX63" s="951">
        <f t="shared" si="2"/>
        <v>392</v>
      </c>
      <c r="AY63" s="963"/>
      <c r="AZ63" s="975">
        <f>IF(AX63="","",IF($BB$3="４週",AX63/4,IF($BB$3="暦月",AX63/('別紙２【記載例】通所型サービス'!$BB$8/7),"")))</f>
        <v>98</v>
      </c>
      <c r="BA63" s="985"/>
      <c r="BB63" s="992"/>
      <c r="BC63" s="998"/>
      <c r="BD63" s="998"/>
      <c r="BE63" s="998"/>
      <c r="BF63" s="1008"/>
    </row>
    <row r="64" spans="2:58" ht="20.25" customHeight="1">
      <c r="B64" s="840"/>
      <c r="C64" s="850"/>
      <c r="D64" s="850"/>
      <c r="E64" s="850"/>
      <c r="F64" s="850"/>
      <c r="G64" s="867" t="s">
        <v>320</v>
      </c>
      <c r="H64" s="867"/>
      <c r="I64" s="867"/>
      <c r="J64" s="867"/>
      <c r="K64" s="867"/>
      <c r="L64" s="867"/>
      <c r="M64" s="867"/>
      <c r="N64" s="867"/>
      <c r="O64" s="867"/>
      <c r="P64" s="867"/>
      <c r="Q64" s="867"/>
      <c r="R64" s="909"/>
      <c r="S64" s="585">
        <v>20</v>
      </c>
      <c r="T64" s="600">
        <v>20</v>
      </c>
      <c r="U64" s="600">
        <v>20</v>
      </c>
      <c r="V64" s="600">
        <v>20</v>
      </c>
      <c r="W64" s="600">
        <v>20</v>
      </c>
      <c r="X64" s="600">
        <v>20</v>
      </c>
      <c r="Y64" s="615">
        <v>20</v>
      </c>
      <c r="Z64" s="585">
        <v>20</v>
      </c>
      <c r="AA64" s="600">
        <v>20</v>
      </c>
      <c r="AB64" s="600">
        <v>20</v>
      </c>
      <c r="AC64" s="600">
        <v>20</v>
      </c>
      <c r="AD64" s="600">
        <v>20</v>
      </c>
      <c r="AE64" s="600">
        <v>20</v>
      </c>
      <c r="AF64" s="615">
        <v>20</v>
      </c>
      <c r="AG64" s="585">
        <v>20</v>
      </c>
      <c r="AH64" s="600">
        <v>20</v>
      </c>
      <c r="AI64" s="600">
        <v>20</v>
      </c>
      <c r="AJ64" s="600">
        <v>20</v>
      </c>
      <c r="AK64" s="600">
        <v>20</v>
      </c>
      <c r="AL64" s="600">
        <v>20</v>
      </c>
      <c r="AM64" s="615">
        <v>20</v>
      </c>
      <c r="AN64" s="585">
        <v>20</v>
      </c>
      <c r="AO64" s="600">
        <v>20</v>
      </c>
      <c r="AP64" s="600">
        <v>20</v>
      </c>
      <c r="AQ64" s="600">
        <v>20</v>
      </c>
      <c r="AR64" s="600">
        <v>20</v>
      </c>
      <c r="AS64" s="600">
        <v>20</v>
      </c>
      <c r="AT64" s="615">
        <v>20</v>
      </c>
      <c r="AU64" s="585"/>
      <c r="AV64" s="600"/>
      <c r="AW64" s="615"/>
      <c r="AX64" s="952"/>
      <c r="AY64" s="964"/>
      <c r="AZ64" s="964"/>
      <c r="BA64" s="986"/>
      <c r="BB64" s="992"/>
      <c r="BC64" s="998"/>
      <c r="BD64" s="998"/>
      <c r="BE64" s="998"/>
      <c r="BF64" s="1008"/>
    </row>
    <row r="65" spans="1:73" ht="20.25" customHeight="1">
      <c r="B65" s="840"/>
      <c r="C65" s="850"/>
      <c r="D65" s="850"/>
      <c r="E65" s="850"/>
      <c r="F65" s="850"/>
      <c r="G65" s="867" t="s">
        <v>381</v>
      </c>
      <c r="H65" s="867"/>
      <c r="I65" s="867"/>
      <c r="J65" s="867"/>
      <c r="K65" s="867"/>
      <c r="L65" s="867"/>
      <c r="M65" s="867"/>
      <c r="N65" s="867"/>
      <c r="O65" s="867"/>
      <c r="P65" s="867"/>
      <c r="Q65" s="867"/>
      <c r="R65" s="909"/>
      <c r="S65" s="585">
        <v>7</v>
      </c>
      <c r="T65" s="600">
        <v>7</v>
      </c>
      <c r="U65" s="600">
        <v>7</v>
      </c>
      <c r="V65" s="600">
        <v>7</v>
      </c>
      <c r="W65" s="600">
        <v>7</v>
      </c>
      <c r="X65" s="600">
        <v>7</v>
      </c>
      <c r="Y65" s="615">
        <v>7</v>
      </c>
      <c r="Z65" s="585">
        <v>7</v>
      </c>
      <c r="AA65" s="600">
        <v>7</v>
      </c>
      <c r="AB65" s="600">
        <v>7</v>
      </c>
      <c r="AC65" s="600">
        <v>7</v>
      </c>
      <c r="AD65" s="600">
        <v>7</v>
      </c>
      <c r="AE65" s="600">
        <v>7</v>
      </c>
      <c r="AF65" s="615">
        <v>7</v>
      </c>
      <c r="AG65" s="585">
        <v>7</v>
      </c>
      <c r="AH65" s="600">
        <v>7</v>
      </c>
      <c r="AI65" s="600">
        <v>7</v>
      </c>
      <c r="AJ65" s="600">
        <v>7</v>
      </c>
      <c r="AK65" s="600">
        <v>7</v>
      </c>
      <c r="AL65" s="600">
        <v>7</v>
      </c>
      <c r="AM65" s="615">
        <v>7</v>
      </c>
      <c r="AN65" s="585">
        <v>7</v>
      </c>
      <c r="AO65" s="600">
        <v>7</v>
      </c>
      <c r="AP65" s="600">
        <v>7</v>
      </c>
      <c r="AQ65" s="600">
        <v>7</v>
      </c>
      <c r="AR65" s="600">
        <v>7</v>
      </c>
      <c r="AS65" s="600">
        <v>7</v>
      </c>
      <c r="AT65" s="615">
        <v>7</v>
      </c>
      <c r="AU65" s="585"/>
      <c r="AV65" s="600"/>
      <c r="AW65" s="615"/>
      <c r="AX65" s="953"/>
      <c r="AY65" s="965"/>
      <c r="AZ65" s="965"/>
      <c r="BA65" s="987"/>
      <c r="BB65" s="992"/>
      <c r="BC65" s="998"/>
      <c r="BD65" s="998"/>
      <c r="BE65" s="998"/>
      <c r="BF65" s="1008"/>
    </row>
    <row r="66" spans="1:73" ht="20.25" customHeight="1">
      <c r="B66" s="841"/>
      <c r="C66" s="851"/>
      <c r="D66" s="851"/>
      <c r="E66" s="851"/>
      <c r="F66" s="851"/>
      <c r="G66" s="868" t="s">
        <v>481</v>
      </c>
      <c r="H66" s="868"/>
      <c r="I66" s="868"/>
      <c r="J66" s="868"/>
      <c r="K66" s="868"/>
      <c r="L66" s="868"/>
      <c r="M66" s="868"/>
      <c r="N66" s="868"/>
      <c r="O66" s="868"/>
      <c r="P66" s="868"/>
      <c r="Q66" s="868"/>
      <c r="R66" s="910"/>
      <c r="S66" s="919">
        <f t="shared" ref="S66:AW66" si="3">IF(S65&lt;&gt;"",IF(S64&gt;15,((S64-15)/5+1)*S65,S65),"")</f>
        <v>14</v>
      </c>
      <c r="T66" s="926">
        <f t="shared" si="3"/>
        <v>14</v>
      </c>
      <c r="U66" s="926">
        <f t="shared" si="3"/>
        <v>14</v>
      </c>
      <c r="V66" s="926">
        <f t="shared" si="3"/>
        <v>14</v>
      </c>
      <c r="W66" s="926">
        <f t="shared" si="3"/>
        <v>14</v>
      </c>
      <c r="X66" s="926">
        <f t="shared" si="3"/>
        <v>14</v>
      </c>
      <c r="Y66" s="933">
        <f t="shared" si="3"/>
        <v>14</v>
      </c>
      <c r="Z66" s="919">
        <f t="shared" si="3"/>
        <v>14</v>
      </c>
      <c r="AA66" s="926">
        <f t="shared" si="3"/>
        <v>14</v>
      </c>
      <c r="AB66" s="926">
        <f t="shared" si="3"/>
        <v>14</v>
      </c>
      <c r="AC66" s="926">
        <f t="shared" si="3"/>
        <v>14</v>
      </c>
      <c r="AD66" s="926">
        <f t="shared" si="3"/>
        <v>14</v>
      </c>
      <c r="AE66" s="926">
        <f t="shared" si="3"/>
        <v>14</v>
      </c>
      <c r="AF66" s="933">
        <f t="shared" si="3"/>
        <v>14</v>
      </c>
      <c r="AG66" s="919">
        <f t="shared" si="3"/>
        <v>14</v>
      </c>
      <c r="AH66" s="926">
        <f t="shared" si="3"/>
        <v>14</v>
      </c>
      <c r="AI66" s="926">
        <f t="shared" si="3"/>
        <v>14</v>
      </c>
      <c r="AJ66" s="926">
        <f t="shared" si="3"/>
        <v>14</v>
      </c>
      <c r="AK66" s="926">
        <f t="shared" si="3"/>
        <v>14</v>
      </c>
      <c r="AL66" s="926">
        <f t="shared" si="3"/>
        <v>14</v>
      </c>
      <c r="AM66" s="933">
        <f t="shared" si="3"/>
        <v>14</v>
      </c>
      <c r="AN66" s="919">
        <f t="shared" si="3"/>
        <v>14</v>
      </c>
      <c r="AO66" s="926">
        <f t="shared" si="3"/>
        <v>14</v>
      </c>
      <c r="AP66" s="926">
        <f t="shared" si="3"/>
        <v>14</v>
      </c>
      <c r="AQ66" s="926">
        <f t="shared" si="3"/>
        <v>14</v>
      </c>
      <c r="AR66" s="926">
        <f t="shared" si="3"/>
        <v>14</v>
      </c>
      <c r="AS66" s="926">
        <f t="shared" si="3"/>
        <v>14</v>
      </c>
      <c r="AT66" s="933">
        <f t="shared" si="3"/>
        <v>14</v>
      </c>
      <c r="AU66" s="588" t="str">
        <f t="shared" si="3"/>
        <v/>
      </c>
      <c r="AV66" s="603" t="str">
        <f t="shared" si="3"/>
        <v/>
      </c>
      <c r="AW66" s="618" t="str">
        <f t="shared" si="3"/>
        <v/>
      </c>
      <c r="AX66" s="953"/>
      <c r="AY66" s="965"/>
      <c r="AZ66" s="965"/>
      <c r="BA66" s="987"/>
      <c r="BB66" s="992"/>
      <c r="BC66" s="998"/>
      <c r="BD66" s="998"/>
      <c r="BE66" s="998"/>
      <c r="BF66" s="1008"/>
    </row>
    <row r="67" spans="1:73" ht="18.75" customHeight="1">
      <c r="B67" s="842" t="s">
        <v>155</v>
      </c>
      <c r="C67" s="852"/>
      <c r="D67" s="852"/>
      <c r="E67" s="852"/>
      <c r="F67" s="852"/>
      <c r="G67" s="852"/>
      <c r="H67" s="852"/>
      <c r="I67" s="852"/>
      <c r="J67" s="852"/>
      <c r="K67" s="876"/>
      <c r="L67" s="878" t="s">
        <v>130</v>
      </c>
      <c r="M67" s="878"/>
      <c r="N67" s="878"/>
      <c r="O67" s="878"/>
      <c r="P67" s="878"/>
      <c r="Q67" s="878"/>
      <c r="R67" s="911"/>
      <c r="S67" s="587">
        <f t="shared" ref="S67:AW71" si="4">IF($L67="","",IF(COUNTIFS($F$22:$F$60,$L67,S$22:S$60,"&gt;0")=0,"",COUNTIFS($F$22:$F$60,$L67,S$22:S$60,"&gt;0")))</f>
        <v>1</v>
      </c>
      <c r="T67" s="602">
        <f t="shared" si="4"/>
        <v>1</v>
      </c>
      <c r="U67" s="602">
        <f t="shared" si="4"/>
        <v>1</v>
      </c>
      <c r="V67" s="602">
        <f t="shared" si="4"/>
        <v>1</v>
      </c>
      <c r="W67" s="602">
        <f t="shared" si="4"/>
        <v>1</v>
      </c>
      <c r="X67" s="602">
        <f t="shared" si="4"/>
        <v>1</v>
      </c>
      <c r="Y67" s="617">
        <f t="shared" si="4"/>
        <v>1</v>
      </c>
      <c r="Z67" s="623">
        <f t="shared" si="4"/>
        <v>1</v>
      </c>
      <c r="AA67" s="602">
        <f t="shared" si="4"/>
        <v>1</v>
      </c>
      <c r="AB67" s="602">
        <f t="shared" si="4"/>
        <v>1</v>
      </c>
      <c r="AC67" s="602">
        <f t="shared" si="4"/>
        <v>1</v>
      </c>
      <c r="AD67" s="602">
        <f t="shared" si="4"/>
        <v>1</v>
      </c>
      <c r="AE67" s="602">
        <f t="shared" si="4"/>
        <v>1</v>
      </c>
      <c r="AF67" s="617">
        <f t="shared" si="4"/>
        <v>1</v>
      </c>
      <c r="AG67" s="602">
        <f t="shared" si="4"/>
        <v>1</v>
      </c>
      <c r="AH67" s="602">
        <f t="shared" si="4"/>
        <v>1</v>
      </c>
      <c r="AI67" s="602">
        <f t="shared" si="4"/>
        <v>1</v>
      </c>
      <c r="AJ67" s="602">
        <f t="shared" si="4"/>
        <v>1</v>
      </c>
      <c r="AK67" s="602">
        <f t="shared" si="4"/>
        <v>1</v>
      </c>
      <c r="AL67" s="602">
        <f t="shared" si="4"/>
        <v>1</v>
      </c>
      <c r="AM67" s="617">
        <f t="shared" si="4"/>
        <v>1</v>
      </c>
      <c r="AN67" s="602">
        <f t="shared" si="4"/>
        <v>1</v>
      </c>
      <c r="AO67" s="602">
        <f t="shared" si="4"/>
        <v>1</v>
      </c>
      <c r="AP67" s="602">
        <f t="shared" si="4"/>
        <v>1</v>
      </c>
      <c r="AQ67" s="602">
        <f t="shared" si="4"/>
        <v>1</v>
      </c>
      <c r="AR67" s="602">
        <f t="shared" si="4"/>
        <v>1</v>
      </c>
      <c r="AS67" s="602">
        <f t="shared" si="4"/>
        <v>1</v>
      </c>
      <c r="AT67" s="617">
        <f t="shared" si="4"/>
        <v>1</v>
      </c>
      <c r="AU67" s="602" t="str">
        <f t="shared" si="4"/>
        <v/>
      </c>
      <c r="AV67" s="602" t="str">
        <f t="shared" si="4"/>
        <v/>
      </c>
      <c r="AW67" s="617" t="str">
        <f t="shared" si="4"/>
        <v/>
      </c>
      <c r="AX67" s="953"/>
      <c r="AY67" s="965"/>
      <c r="AZ67" s="965"/>
      <c r="BA67" s="987"/>
      <c r="BB67" s="992"/>
      <c r="BC67" s="998"/>
      <c r="BD67" s="998"/>
      <c r="BE67" s="998"/>
      <c r="BF67" s="1008"/>
    </row>
    <row r="68" spans="1:73" ht="18.75" customHeight="1">
      <c r="B68" s="842"/>
      <c r="C68" s="852"/>
      <c r="D68" s="852"/>
      <c r="E68" s="852"/>
      <c r="F68" s="852"/>
      <c r="G68" s="852"/>
      <c r="H68" s="852"/>
      <c r="I68" s="852"/>
      <c r="J68" s="852"/>
      <c r="K68" s="876"/>
      <c r="L68" s="879" t="s">
        <v>466</v>
      </c>
      <c r="M68" s="879"/>
      <c r="N68" s="879"/>
      <c r="O68" s="879"/>
      <c r="P68" s="879"/>
      <c r="Q68" s="879"/>
      <c r="R68" s="912"/>
      <c r="S68" s="588">
        <f t="shared" si="4"/>
        <v>1</v>
      </c>
      <c r="T68" s="603">
        <f t="shared" si="4"/>
        <v>1</v>
      </c>
      <c r="U68" s="603">
        <f t="shared" si="4"/>
        <v>1</v>
      </c>
      <c r="V68" s="603">
        <f t="shared" si="4"/>
        <v>1</v>
      </c>
      <c r="W68" s="603">
        <f t="shared" si="4"/>
        <v>1</v>
      </c>
      <c r="X68" s="603">
        <f t="shared" si="4"/>
        <v>1</v>
      </c>
      <c r="Y68" s="618">
        <f t="shared" si="4"/>
        <v>1</v>
      </c>
      <c r="Z68" s="624">
        <f t="shared" si="4"/>
        <v>1</v>
      </c>
      <c r="AA68" s="603">
        <f t="shared" si="4"/>
        <v>1</v>
      </c>
      <c r="AB68" s="603">
        <f t="shared" si="4"/>
        <v>1</v>
      </c>
      <c r="AC68" s="603">
        <f t="shared" si="4"/>
        <v>1</v>
      </c>
      <c r="AD68" s="603">
        <f t="shared" si="4"/>
        <v>1</v>
      </c>
      <c r="AE68" s="603">
        <f t="shared" si="4"/>
        <v>1</v>
      </c>
      <c r="AF68" s="618">
        <f t="shared" si="4"/>
        <v>1</v>
      </c>
      <c r="AG68" s="603">
        <f t="shared" si="4"/>
        <v>1</v>
      </c>
      <c r="AH68" s="603">
        <f t="shared" si="4"/>
        <v>1</v>
      </c>
      <c r="AI68" s="603">
        <f t="shared" si="4"/>
        <v>1</v>
      </c>
      <c r="AJ68" s="603">
        <f t="shared" si="4"/>
        <v>1</v>
      </c>
      <c r="AK68" s="603">
        <f t="shared" si="4"/>
        <v>1</v>
      </c>
      <c r="AL68" s="603">
        <f t="shared" si="4"/>
        <v>1</v>
      </c>
      <c r="AM68" s="618">
        <f t="shared" si="4"/>
        <v>1</v>
      </c>
      <c r="AN68" s="603">
        <f t="shared" si="4"/>
        <v>1</v>
      </c>
      <c r="AO68" s="603">
        <f t="shared" si="4"/>
        <v>1</v>
      </c>
      <c r="AP68" s="603">
        <f t="shared" si="4"/>
        <v>1</v>
      </c>
      <c r="AQ68" s="603">
        <f t="shared" si="4"/>
        <v>1</v>
      </c>
      <c r="AR68" s="603">
        <f t="shared" si="4"/>
        <v>1</v>
      </c>
      <c r="AS68" s="603">
        <f t="shared" si="4"/>
        <v>1</v>
      </c>
      <c r="AT68" s="618">
        <f t="shared" si="4"/>
        <v>1</v>
      </c>
      <c r="AU68" s="603" t="str">
        <f t="shared" si="4"/>
        <v/>
      </c>
      <c r="AV68" s="603" t="str">
        <f t="shared" si="4"/>
        <v/>
      </c>
      <c r="AW68" s="618" t="str">
        <f t="shared" si="4"/>
        <v/>
      </c>
      <c r="AX68" s="953"/>
      <c r="AY68" s="965"/>
      <c r="AZ68" s="965"/>
      <c r="BA68" s="987"/>
      <c r="BB68" s="992"/>
      <c r="BC68" s="998"/>
      <c r="BD68" s="998"/>
      <c r="BE68" s="998"/>
      <c r="BF68" s="1008"/>
    </row>
    <row r="69" spans="1:73" ht="18.75" customHeight="1">
      <c r="B69" s="842"/>
      <c r="C69" s="852"/>
      <c r="D69" s="852"/>
      <c r="E69" s="852"/>
      <c r="F69" s="852"/>
      <c r="G69" s="852"/>
      <c r="H69" s="852"/>
      <c r="I69" s="852"/>
      <c r="J69" s="852"/>
      <c r="K69" s="876"/>
      <c r="L69" s="879" t="s">
        <v>505</v>
      </c>
      <c r="M69" s="879"/>
      <c r="N69" s="879"/>
      <c r="O69" s="879"/>
      <c r="P69" s="879"/>
      <c r="Q69" s="879"/>
      <c r="R69" s="912"/>
      <c r="S69" s="588">
        <f t="shared" si="4"/>
        <v>2</v>
      </c>
      <c r="T69" s="603">
        <f t="shared" si="4"/>
        <v>2</v>
      </c>
      <c r="U69" s="603">
        <f t="shared" si="4"/>
        <v>2</v>
      </c>
      <c r="V69" s="603">
        <f t="shared" si="4"/>
        <v>2</v>
      </c>
      <c r="W69" s="603">
        <f t="shared" si="4"/>
        <v>2</v>
      </c>
      <c r="X69" s="603">
        <f t="shared" si="4"/>
        <v>2</v>
      </c>
      <c r="Y69" s="618">
        <f t="shared" si="4"/>
        <v>2</v>
      </c>
      <c r="Z69" s="624">
        <f t="shared" si="4"/>
        <v>2</v>
      </c>
      <c r="AA69" s="603">
        <f t="shared" si="4"/>
        <v>2</v>
      </c>
      <c r="AB69" s="603">
        <f t="shared" si="4"/>
        <v>2</v>
      </c>
      <c r="AC69" s="603">
        <f t="shared" si="4"/>
        <v>2</v>
      </c>
      <c r="AD69" s="603">
        <f t="shared" si="4"/>
        <v>2</v>
      </c>
      <c r="AE69" s="603">
        <f t="shared" si="4"/>
        <v>2</v>
      </c>
      <c r="AF69" s="618">
        <f t="shared" si="4"/>
        <v>2</v>
      </c>
      <c r="AG69" s="603">
        <f t="shared" si="4"/>
        <v>2</v>
      </c>
      <c r="AH69" s="603">
        <f t="shared" si="4"/>
        <v>2</v>
      </c>
      <c r="AI69" s="603">
        <f t="shared" si="4"/>
        <v>2</v>
      </c>
      <c r="AJ69" s="603">
        <f t="shared" si="4"/>
        <v>2</v>
      </c>
      <c r="AK69" s="603">
        <f t="shared" si="4"/>
        <v>2</v>
      </c>
      <c r="AL69" s="603">
        <f t="shared" si="4"/>
        <v>2</v>
      </c>
      <c r="AM69" s="618">
        <f t="shared" si="4"/>
        <v>2</v>
      </c>
      <c r="AN69" s="603">
        <f t="shared" si="4"/>
        <v>2</v>
      </c>
      <c r="AO69" s="603">
        <f t="shared" si="4"/>
        <v>2</v>
      </c>
      <c r="AP69" s="603">
        <f t="shared" si="4"/>
        <v>2</v>
      </c>
      <c r="AQ69" s="603">
        <f t="shared" si="4"/>
        <v>2</v>
      </c>
      <c r="AR69" s="603">
        <f t="shared" si="4"/>
        <v>2</v>
      </c>
      <c r="AS69" s="603">
        <f t="shared" si="4"/>
        <v>2</v>
      </c>
      <c r="AT69" s="618">
        <f t="shared" si="4"/>
        <v>2</v>
      </c>
      <c r="AU69" s="603" t="str">
        <f t="shared" si="4"/>
        <v/>
      </c>
      <c r="AV69" s="603" t="str">
        <f t="shared" si="4"/>
        <v/>
      </c>
      <c r="AW69" s="618" t="str">
        <f t="shared" si="4"/>
        <v/>
      </c>
      <c r="AX69" s="953"/>
      <c r="AY69" s="965"/>
      <c r="AZ69" s="965"/>
      <c r="BA69" s="987"/>
      <c r="BB69" s="992"/>
      <c r="BC69" s="998"/>
      <c r="BD69" s="998"/>
      <c r="BE69" s="998"/>
      <c r="BF69" s="1008"/>
    </row>
    <row r="70" spans="1:73" ht="18.75" customHeight="1">
      <c r="B70" s="842"/>
      <c r="C70" s="852"/>
      <c r="D70" s="852"/>
      <c r="E70" s="852"/>
      <c r="F70" s="852"/>
      <c r="G70" s="852"/>
      <c r="H70" s="852"/>
      <c r="I70" s="852"/>
      <c r="J70" s="852"/>
      <c r="K70" s="876"/>
      <c r="L70" s="879" t="s">
        <v>149</v>
      </c>
      <c r="M70" s="879"/>
      <c r="N70" s="879"/>
      <c r="O70" s="879"/>
      <c r="P70" s="879"/>
      <c r="Q70" s="879"/>
      <c r="R70" s="912"/>
      <c r="S70" s="588">
        <f t="shared" si="4"/>
        <v>1</v>
      </c>
      <c r="T70" s="603">
        <f t="shared" si="4"/>
        <v>1</v>
      </c>
      <c r="U70" s="603">
        <f t="shared" si="4"/>
        <v>1</v>
      </c>
      <c r="V70" s="603">
        <f t="shared" si="4"/>
        <v>1</v>
      </c>
      <c r="W70" s="603">
        <f t="shared" si="4"/>
        <v>1</v>
      </c>
      <c r="X70" s="603">
        <f t="shared" si="4"/>
        <v>1</v>
      </c>
      <c r="Y70" s="618">
        <f t="shared" si="4"/>
        <v>1</v>
      </c>
      <c r="Z70" s="624">
        <f t="shared" si="4"/>
        <v>1</v>
      </c>
      <c r="AA70" s="603">
        <f t="shared" si="4"/>
        <v>1</v>
      </c>
      <c r="AB70" s="603">
        <f t="shared" si="4"/>
        <v>1</v>
      </c>
      <c r="AC70" s="603">
        <f t="shared" si="4"/>
        <v>1</v>
      </c>
      <c r="AD70" s="603">
        <f t="shared" si="4"/>
        <v>1</v>
      </c>
      <c r="AE70" s="603">
        <f t="shared" si="4"/>
        <v>1</v>
      </c>
      <c r="AF70" s="618">
        <f t="shared" si="4"/>
        <v>1</v>
      </c>
      <c r="AG70" s="603">
        <f t="shared" si="4"/>
        <v>1</v>
      </c>
      <c r="AH70" s="603">
        <f t="shared" si="4"/>
        <v>1</v>
      </c>
      <c r="AI70" s="603">
        <f t="shared" si="4"/>
        <v>1</v>
      </c>
      <c r="AJ70" s="603">
        <f t="shared" si="4"/>
        <v>1</v>
      </c>
      <c r="AK70" s="603">
        <f t="shared" si="4"/>
        <v>1</v>
      </c>
      <c r="AL70" s="603">
        <f t="shared" si="4"/>
        <v>1</v>
      </c>
      <c r="AM70" s="618">
        <f t="shared" si="4"/>
        <v>1</v>
      </c>
      <c r="AN70" s="603">
        <f t="shared" si="4"/>
        <v>1</v>
      </c>
      <c r="AO70" s="603">
        <f t="shared" si="4"/>
        <v>1</v>
      </c>
      <c r="AP70" s="603">
        <f t="shared" si="4"/>
        <v>1</v>
      </c>
      <c r="AQ70" s="603">
        <f t="shared" si="4"/>
        <v>1</v>
      </c>
      <c r="AR70" s="603">
        <f t="shared" si="4"/>
        <v>1</v>
      </c>
      <c r="AS70" s="603">
        <f t="shared" si="4"/>
        <v>1</v>
      </c>
      <c r="AT70" s="618">
        <f t="shared" si="4"/>
        <v>1</v>
      </c>
      <c r="AU70" s="603" t="str">
        <f t="shared" si="4"/>
        <v/>
      </c>
      <c r="AV70" s="603" t="str">
        <f t="shared" si="4"/>
        <v/>
      </c>
      <c r="AW70" s="618" t="str">
        <f t="shared" si="4"/>
        <v/>
      </c>
      <c r="AX70" s="953"/>
      <c r="AY70" s="965"/>
      <c r="AZ70" s="965"/>
      <c r="BA70" s="987"/>
      <c r="BB70" s="992"/>
      <c r="BC70" s="998"/>
      <c r="BD70" s="998"/>
      <c r="BE70" s="998"/>
      <c r="BF70" s="1008"/>
    </row>
    <row r="71" spans="1:73" ht="18.75" customHeight="1">
      <c r="B71" s="843"/>
      <c r="C71" s="853"/>
      <c r="D71" s="853"/>
      <c r="E71" s="853"/>
      <c r="F71" s="853"/>
      <c r="G71" s="853"/>
      <c r="H71" s="853"/>
      <c r="I71" s="853"/>
      <c r="J71" s="853"/>
      <c r="K71" s="877"/>
      <c r="L71" s="530"/>
      <c r="M71" s="530"/>
      <c r="N71" s="530"/>
      <c r="O71" s="530"/>
      <c r="P71" s="530"/>
      <c r="Q71" s="530"/>
      <c r="R71" s="574"/>
      <c r="S71" s="589" t="str">
        <f t="shared" si="4"/>
        <v/>
      </c>
      <c r="T71" s="604" t="str">
        <f t="shared" si="4"/>
        <v/>
      </c>
      <c r="U71" s="604" t="str">
        <f t="shared" si="4"/>
        <v/>
      </c>
      <c r="V71" s="604" t="str">
        <f t="shared" si="4"/>
        <v/>
      </c>
      <c r="W71" s="604" t="str">
        <f t="shared" si="4"/>
        <v/>
      </c>
      <c r="X71" s="604" t="str">
        <f t="shared" si="4"/>
        <v/>
      </c>
      <c r="Y71" s="619" t="str">
        <f t="shared" si="4"/>
        <v/>
      </c>
      <c r="Z71" s="625" t="str">
        <f t="shared" si="4"/>
        <v/>
      </c>
      <c r="AA71" s="604" t="str">
        <f t="shared" si="4"/>
        <v/>
      </c>
      <c r="AB71" s="604" t="str">
        <f t="shared" si="4"/>
        <v/>
      </c>
      <c r="AC71" s="604" t="str">
        <f t="shared" si="4"/>
        <v/>
      </c>
      <c r="AD71" s="604" t="str">
        <f t="shared" si="4"/>
        <v/>
      </c>
      <c r="AE71" s="604" t="str">
        <f t="shared" si="4"/>
        <v/>
      </c>
      <c r="AF71" s="619" t="str">
        <f t="shared" si="4"/>
        <v/>
      </c>
      <c r="AG71" s="604" t="str">
        <f t="shared" si="4"/>
        <v/>
      </c>
      <c r="AH71" s="604" t="str">
        <f t="shared" si="4"/>
        <v/>
      </c>
      <c r="AI71" s="604" t="str">
        <f t="shared" si="4"/>
        <v/>
      </c>
      <c r="AJ71" s="604" t="str">
        <f t="shared" si="4"/>
        <v/>
      </c>
      <c r="AK71" s="604" t="str">
        <f t="shared" si="4"/>
        <v/>
      </c>
      <c r="AL71" s="604" t="str">
        <f t="shared" si="4"/>
        <v/>
      </c>
      <c r="AM71" s="619" t="str">
        <f t="shared" si="4"/>
        <v/>
      </c>
      <c r="AN71" s="604" t="str">
        <f t="shared" si="4"/>
        <v/>
      </c>
      <c r="AO71" s="604" t="str">
        <f t="shared" si="4"/>
        <v/>
      </c>
      <c r="AP71" s="604" t="str">
        <f t="shared" si="4"/>
        <v/>
      </c>
      <c r="AQ71" s="604" t="str">
        <f t="shared" si="4"/>
        <v/>
      </c>
      <c r="AR71" s="604" t="str">
        <f t="shared" si="4"/>
        <v/>
      </c>
      <c r="AS71" s="604" t="str">
        <f t="shared" si="4"/>
        <v/>
      </c>
      <c r="AT71" s="619" t="str">
        <f t="shared" si="4"/>
        <v/>
      </c>
      <c r="AU71" s="604" t="str">
        <f t="shared" si="4"/>
        <v/>
      </c>
      <c r="AV71" s="604" t="str">
        <f t="shared" si="4"/>
        <v/>
      </c>
      <c r="AW71" s="619" t="str">
        <f t="shared" si="4"/>
        <v/>
      </c>
      <c r="AX71" s="954"/>
      <c r="AY71" s="966"/>
      <c r="AZ71" s="966"/>
      <c r="BA71" s="988"/>
      <c r="BB71" s="993"/>
      <c r="BC71" s="999"/>
      <c r="BD71" s="999"/>
      <c r="BE71" s="999"/>
      <c r="BF71" s="1009"/>
    </row>
    <row r="72" spans="1:73" ht="13.5" customHeight="1">
      <c r="C72" s="854"/>
      <c r="D72" s="854"/>
      <c r="E72" s="854"/>
      <c r="F72" s="854"/>
      <c r="G72" s="869"/>
      <c r="H72" s="874"/>
      <c r="AF72" s="437"/>
    </row>
    <row r="73" spans="1:73" ht="11.45" customHeight="1">
      <c r="H73" s="875"/>
      <c r="I73" s="875"/>
      <c r="J73" s="875"/>
      <c r="K73" s="875"/>
      <c r="L73" s="875"/>
      <c r="M73" s="875"/>
      <c r="N73" s="875"/>
      <c r="O73" s="875"/>
      <c r="P73" s="875"/>
      <c r="Q73" s="875"/>
      <c r="R73" s="875"/>
      <c r="S73" s="875"/>
      <c r="T73" s="875"/>
      <c r="U73" s="875"/>
      <c r="V73" s="875"/>
      <c r="W73" s="875"/>
      <c r="X73" s="875"/>
      <c r="Y73" s="875"/>
      <c r="Z73" s="875"/>
      <c r="AA73" s="875"/>
      <c r="AB73" s="875"/>
      <c r="AC73" s="875"/>
      <c r="AD73" s="875"/>
      <c r="AE73" s="875"/>
      <c r="AF73" s="875"/>
      <c r="AG73" s="875"/>
      <c r="AH73" s="875"/>
      <c r="AI73" s="875"/>
      <c r="AJ73" s="875"/>
      <c r="AK73" s="875"/>
      <c r="AL73" s="875"/>
      <c r="AM73" s="875"/>
      <c r="AN73" s="875"/>
      <c r="AO73" s="875"/>
      <c r="AP73" s="875"/>
      <c r="AQ73" s="875"/>
      <c r="AR73" s="875"/>
      <c r="AS73" s="875"/>
      <c r="AT73" s="875"/>
      <c r="AU73" s="875"/>
      <c r="AV73" s="875"/>
      <c r="AW73" s="875"/>
      <c r="AX73" s="875"/>
      <c r="AY73" s="875"/>
      <c r="AZ73" s="875"/>
      <c r="BA73" s="875"/>
    </row>
    <row r="74" spans="1:73" ht="20.25" customHeight="1">
      <c r="A74" s="831"/>
      <c r="B74" s="831"/>
      <c r="G74" s="831"/>
      <c r="H74" s="831"/>
      <c r="I74" s="831"/>
      <c r="J74" s="831"/>
      <c r="K74" s="831"/>
      <c r="L74" s="831"/>
      <c r="M74" s="831"/>
      <c r="N74" s="831"/>
      <c r="O74" s="831"/>
      <c r="P74" s="831"/>
      <c r="Q74" s="831"/>
      <c r="R74" s="831"/>
      <c r="S74" s="831"/>
      <c r="T74" s="831"/>
      <c r="U74" s="831"/>
      <c r="V74" s="831"/>
      <c r="W74" s="831"/>
      <c r="X74" s="831"/>
      <c r="Y74" s="831"/>
      <c r="Z74" s="831"/>
      <c r="AA74" s="831"/>
      <c r="AB74" s="831"/>
      <c r="AC74" s="831"/>
      <c r="AD74" s="831"/>
      <c r="AE74" s="831"/>
      <c r="AF74" s="831"/>
      <c r="AG74" s="831"/>
      <c r="AH74" s="831"/>
      <c r="AI74" s="831"/>
      <c r="AJ74" s="831"/>
      <c r="AK74" s="831"/>
      <c r="AL74" s="831"/>
      <c r="AM74" s="831"/>
      <c r="AN74" s="831"/>
      <c r="AO74" s="831"/>
      <c r="AP74" s="831"/>
      <c r="AQ74" s="831"/>
      <c r="AR74" s="831"/>
      <c r="AS74" s="831"/>
      <c r="AT74" s="831"/>
      <c r="AU74" s="831"/>
      <c r="AV74" s="831"/>
      <c r="BN74" s="1001"/>
      <c r="BO74" s="1010"/>
      <c r="BP74" s="1001"/>
      <c r="BQ74" s="1001"/>
      <c r="BR74" s="1001"/>
      <c r="BS74" s="1011"/>
      <c r="BT74" s="1012"/>
      <c r="BU74" s="1012"/>
    </row>
    <row r="75" spans="1:73" ht="20.25" customHeight="1">
      <c r="C75" s="855"/>
      <c r="D75" s="855"/>
      <c r="E75" s="855"/>
      <c r="F75" s="855"/>
      <c r="G75" s="855"/>
      <c r="H75" s="437"/>
      <c r="I75" s="437"/>
    </row>
    <row r="76" spans="1:73" ht="20.25" customHeight="1">
      <c r="C76" s="855"/>
      <c r="D76" s="855"/>
      <c r="E76" s="855"/>
      <c r="F76" s="855"/>
      <c r="G76" s="855"/>
      <c r="H76" s="437"/>
      <c r="I76" s="437"/>
    </row>
    <row r="77" spans="1:73" ht="20.25" customHeight="1">
      <c r="C77" s="437"/>
      <c r="D77" s="437"/>
      <c r="E77" s="437"/>
      <c r="F77" s="437"/>
      <c r="G77" s="437"/>
    </row>
    <row r="78" spans="1:73" ht="20.25" customHeight="1">
      <c r="C78" s="437"/>
      <c r="D78" s="437"/>
      <c r="E78" s="437"/>
      <c r="F78" s="437"/>
      <c r="G78" s="437"/>
    </row>
    <row r="79" spans="1:73" ht="20.25" customHeight="1">
      <c r="C79" s="437"/>
      <c r="D79" s="437"/>
      <c r="E79" s="437"/>
      <c r="F79" s="437"/>
      <c r="G79" s="437"/>
    </row>
    <row r="80" spans="1:73" ht="20.25" customHeight="1">
      <c r="C80" s="437"/>
      <c r="D80" s="437"/>
      <c r="E80" s="437"/>
      <c r="F80" s="437"/>
      <c r="G80" s="437"/>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35"/>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6"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'別紙２プルダウン・リスト'!$C$4:$C$8</xm:f>
          </x14:formula1>
          <xm:sqref>AP1:BE1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2">
    <tabColor theme="8" tint="0.6"/>
    <pageSetUpPr fitToPage="1"/>
  </sheetPr>
  <dimension ref="B1:W42"/>
  <sheetViews>
    <sheetView zoomScale="75" zoomScaleNormal="75" workbookViewId="0"/>
  </sheetViews>
  <sheetFormatPr defaultRowHeight="25.5"/>
  <cols>
    <col min="1" max="1" width="1.625" style="760" customWidth="1"/>
    <col min="2" max="2" width="5.625" style="761" customWidth="1"/>
    <col min="3" max="3" width="10.625" style="761" customWidth="1"/>
    <col min="4" max="4" width="3.375" style="761" bestFit="1" customWidth="1"/>
    <col min="5" max="5" width="15.625" style="760" customWidth="1"/>
    <col min="6" max="6" width="3.375" style="760" bestFit="1" customWidth="1"/>
    <col min="7" max="7" width="15.625" style="760" customWidth="1"/>
    <col min="8" max="8" width="3.375" style="760" bestFit="1" customWidth="1"/>
    <col min="9" max="9" width="15.625" style="761" customWidth="1"/>
    <col min="10" max="10" width="3.375" style="760" bestFit="1" customWidth="1"/>
    <col min="11" max="11" width="15.625" style="760" customWidth="1"/>
    <col min="12" max="12" width="3.375" style="760" customWidth="1"/>
    <col min="13" max="13" width="15.625" style="760" customWidth="1"/>
    <col min="14" max="14" width="3.375" style="760" customWidth="1"/>
    <col min="15" max="15" width="15.625" style="760" customWidth="1"/>
    <col min="16" max="16" width="3.375" style="760" customWidth="1"/>
    <col min="17" max="17" width="15.625" style="760" customWidth="1"/>
    <col min="18" max="18" width="3.375" style="760" customWidth="1"/>
    <col min="19" max="19" width="15.625" style="760" customWidth="1"/>
    <col min="20" max="20" width="3.375" style="760" customWidth="1"/>
    <col min="21" max="21" width="15.625" style="760" customWidth="1"/>
    <col min="22" max="22" width="3.375" style="760" customWidth="1"/>
    <col min="23" max="23" width="50.625" style="760" customWidth="1"/>
    <col min="24" max="16384" width="9" style="760" customWidth="1"/>
  </cols>
  <sheetData>
    <row r="1" spans="2:23">
      <c r="B1" s="762" t="s">
        <v>5</v>
      </c>
    </row>
    <row r="2" spans="2:23">
      <c r="B2" s="763" t="s">
        <v>528</v>
      </c>
      <c r="E2" s="768"/>
      <c r="I2" s="764"/>
    </row>
    <row r="3" spans="2:23">
      <c r="B3" s="764" t="s">
        <v>362</v>
      </c>
      <c r="E3" s="768" t="s">
        <v>438</v>
      </c>
      <c r="I3" s="764"/>
    </row>
    <row r="4" spans="2:23">
      <c r="B4" s="763"/>
      <c r="E4" s="769" t="s">
        <v>369</v>
      </c>
      <c r="F4" s="769"/>
      <c r="G4" s="769"/>
      <c r="H4" s="769"/>
      <c r="I4" s="769"/>
      <c r="J4" s="769"/>
      <c r="K4" s="769"/>
      <c r="M4" s="769" t="s">
        <v>558</v>
      </c>
      <c r="N4" s="769"/>
      <c r="O4" s="769"/>
      <c r="Q4" s="769" t="s">
        <v>561</v>
      </c>
      <c r="R4" s="769"/>
      <c r="S4" s="769"/>
      <c r="T4" s="769"/>
      <c r="U4" s="769"/>
      <c r="W4" s="769" t="s">
        <v>562</v>
      </c>
    </row>
    <row r="5" spans="2:23">
      <c r="B5" s="761" t="s">
        <v>256</v>
      </c>
      <c r="C5" s="761" t="s">
        <v>305</v>
      </c>
      <c r="E5" s="761" t="s">
        <v>553</v>
      </c>
      <c r="F5" s="761"/>
      <c r="G5" s="761" t="s">
        <v>554</v>
      </c>
      <c r="I5" s="761" t="s">
        <v>556</v>
      </c>
      <c r="K5" s="761" t="s">
        <v>369</v>
      </c>
      <c r="M5" s="761" t="s">
        <v>452</v>
      </c>
      <c r="O5" s="761" t="s">
        <v>559</v>
      </c>
      <c r="Q5" s="761" t="s">
        <v>452</v>
      </c>
      <c r="S5" s="761" t="s">
        <v>559</v>
      </c>
      <c r="U5" s="761" t="s">
        <v>369</v>
      </c>
      <c r="W5" s="769"/>
    </row>
    <row r="6" spans="2:23">
      <c r="B6" s="761">
        <v>1</v>
      </c>
      <c r="C6" s="765" t="s">
        <v>169</v>
      </c>
      <c r="D6" s="761" t="s">
        <v>535</v>
      </c>
      <c r="E6" s="770">
        <v>0.375</v>
      </c>
      <c r="F6" s="761" t="s">
        <v>238</v>
      </c>
      <c r="G6" s="770">
        <v>0.75</v>
      </c>
      <c r="H6" s="760" t="s">
        <v>555</v>
      </c>
      <c r="I6" s="770">
        <v>4.1666666666666664e-002</v>
      </c>
      <c r="J6" s="760" t="s">
        <v>510</v>
      </c>
      <c r="K6" s="769">
        <f t="shared" ref="K6:K25" si="0">(G6-E6-I6)*24</f>
        <v>8</v>
      </c>
      <c r="M6" s="770">
        <v>0.39583333333333331</v>
      </c>
      <c r="N6" s="761" t="s">
        <v>238</v>
      </c>
      <c r="O6" s="770">
        <v>0.6875</v>
      </c>
      <c r="Q6" s="772">
        <f t="shared" ref="Q6:Q25" si="1">IF(E6&lt;M6,M6,E6)</f>
        <v>0.39583333333333331</v>
      </c>
      <c r="R6" s="761" t="s">
        <v>238</v>
      </c>
      <c r="S6" s="772">
        <f t="shared" ref="S6:S25" si="2">IF(G6&gt;O6,O6,G6)</f>
        <v>0.6875</v>
      </c>
      <c r="U6" s="769">
        <f t="shared" ref="U6:U25" si="3">(S6-Q6)*24</f>
        <v>7</v>
      </c>
      <c r="W6" s="773"/>
    </row>
    <row r="7" spans="2:23">
      <c r="B7" s="761">
        <v>2</v>
      </c>
      <c r="C7" s="765" t="s">
        <v>529</v>
      </c>
      <c r="D7" s="761" t="s">
        <v>535</v>
      </c>
      <c r="E7" s="770"/>
      <c r="F7" s="761" t="s">
        <v>238</v>
      </c>
      <c r="G7" s="770"/>
      <c r="H7" s="760" t="s">
        <v>555</v>
      </c>
      <c r="I7" s="770">
        <v>0</v>
      </c>
      <c r="J7" s="760" t="s">
        <v>510</v>
      </c>
      <c r="K7" s="769">
        <f t="shared" si="0"/>
        <v>0</v>
      </c>
      <c r="M7" s="770"/>
      <c r="N7" s="761" t="s">
        <v>238</v>
      </c>
      <c r="O7" s="770"/>
      <c r="Q7" s="772">
        <f t="shared" si="1"/>
        <v>0</v>
      </c>
      <c r="R7" s="761" t="s">
        <v>238</v>
      </c>
      <c r="S7" s="772">
        <f t="shared" si="2"/>
        <v>0</v>
      </c>
      <c r="U7" s="769">
        <f t="shared" si="3"/>
        <v>0</v>
      </c>
      <c r="W7" s="773"/>
    </row>
    <row r="8" spans="2:23">
      <c r="B8" s="761">
        <v>3</v>
      </c>
      <c r="C8" s="765" t="s">
        <v>146</v>
      </c>
      <c r="D8" s="761" t="s">
        <v>535</v>
      </c>
      <c r="E8" s="770"/>
      <c r="F8" s="761" t="s">
        <v>238</v>
      </c>
      <c r="G8" s="770"/>
      <c r="H8" s="760" t="s">
        <v>555</v>
      </c>
      <c r="I8" s="770">
        <v>0</v>
      </c>
      <c r="J8" s="760" t="s">
        <v>510</v>
      </c>
      <c r="K8" s="769">
        <f t="shared" si="0"/>
        <v>0</v>
      </c>
      <c r="M8" s="770"/>
      <c r="N8" s="761" t="s">
        <v>238</v>
      </c>
      <c r="O8" s="770"/>
      <c r="Q8" s="772">
        <f t="shared" si="1"/>
        <v>0</v>
      </c>
      <c r="R8" s="761" t="s">
        <v>238</v>
      </c>
      <c r="S8" s="772">
        <f t="shared" si="2"/>
        <v>0</v>
      </c>
      <c r="U8" s="769">
        <f t="shared" si="3"/>
        <v>0</v>
      </c>
      <c r="W8" s="773"/>
    </row>
    <row r="9" spans="2:23">
      <c r="B9" s="761">
        <v>4</v>
      </c>
      <c r="C9" s="765" t="s">
        <v>530</v>
      </c>
      <c r="D9" s="761" t="s">
        <v>535</v>
      </c>
      <c r="E9" s="770"/>
      <c r="F9" s="761" t="s">
        <v>238</v>
      </c>
      <c r="G9" s="770"/>
      <c r="H9" s="760" t="s">
        <v>555</v>
      </c>
      <c r="I9" s="770">
        <v>0</v>
      </c>
      <c r="J9" s="760" t="s">
        <v>510</v>
      </c>
      <c r="K9" s="769">
        <f t="shared" si="0"/>
        <v>0</v>
      </c>
      <c r="M9" s="770"/>
      <c r="N9" s="761" t="s">
        <v>238</v>
      </c>
      <c r="O9" s="770"/>
      <c r="Q9" s="772">
        <f t="shared" si="1"/>
        <v>0</v>
      </c>
      <c r="R9" s="761" t="s">
        <v>238</v>
      </c>
      <c r="S9" s="772">
        <f t="shared" si="2"/>
        <v>0</v>
      </c>
      <c r="U9" s="769">
        <f t="shared" si="3"/>
        <v>0</v>
      </c>
      <c r="W9" s="773"/>
    </row>
    <row r="10" spans="2:23">
      <c r="B10" s="761">
        <v>5</v>
      </c>
      <c r="C10" s="765" t="s">
        <v>251</v>
      </c>
      <c r="D10" s="761" t="s">
        <v>535</v>
      </c>
      <c r="E10" s="770"/>
      <c r="F10" s="761" t="s">
        <v>238</v>
      </c>
      <c r="G10" s="770"/>
      <c r="H10" s="760" t="s">
        <v>555</v>
      </c>
      <c r="I10" s="770">
        <v>0</v>
      </c>
      <c r="J10" s="760" t="s">
        <v>510</v>
      </c>
      <c r="K10" s="769">
        <f t="shared" si="0"/>
        <v>0</v>
      </c>
      <c r="M10" s="770"/>
      <c r="N10" s="761" t="s">
        <v>238</v>
      </c>
      <c r="O10" s="770"/>
      <c r="Q10" s="772">
        <f t="shared" si="1"/>
        <v>0</v>
      </c>
      <c r="R10" s="761" t="s">
        <v>238</v>
      </c>
      <c r="S10" s="772">
        <f t="shared" si="2"/>
        <v>0</v>
      </c>
      <c r="U10" s="769">
        <f t="shared" si="3"/>
        <v>0</v>
      </c>
      <c r="W10" s="773"/>
    </row>
    <row r="11" spans="2:23">
      <c r="B11" s="761">
        <v>6</v>
      </c>
      <c r="C11" s="765" t="s">
        <v>531</v>
      </c>
      <c r="D11" s="761" t="s">
        <v>535</v>
      </c>
      <c r="E11" s="770"/>
      <c r="F11" s="761" t="s">
        <v>238</v>
      </c>
      <c r="G11" s="770"/>
      <c r="H11" s="760" t="s">
        <v>555</v>
      </c>
      <c r="I11" s="770">
        <v>0</v>
      </c>
      <c r="J11" s="760" t="s">
        <v>510</v>
      </c>
      <c r="K11" s="769">
        <f t="shared" si="0"/>
        <v>0</v>
      </c>
      <c r="M11" s="770"/>
      <c r="N11" s="761" t="s">
        <v>238</v>
      </c>
      <c r="O11" s="770"/>
      <c r="Q11" s="772">
        <f t="shared" si="1"/>
        <v>0</v>
      </c>
      <c r="R11" s="761" t="s">
        <v>238</v>
      </c>
      <c r="S11" s="772">
        <f t="shared" si="2"/>
        <v>0</v>
      </c>
      <c r="U11" s="769">
        <f t="shared" si="3"/>
        <v>0</v>
      </c>
      <c r="W11" s="773"/>
    </row>
    <row r="12" spans="2:23">
      <c r="B12" s="761">
        <v>7</v>
      </c>
      <c r="C12" s="765" t="s">
        <v>14</v>
      </c>
      <c r="D12" s="761" t="s">
        <v>535</v>
      </c>
      <c r="E12" s="770"/>
      <c r="F12" s="761" t="s">
        <v>238</v>
      </c>
      <c r="G12" s="770"/>
      <c r="H12" s="760" t="s">
        <v>555</v>
      </c>
      <c r="I12" s="770">
        <v>0</v>
      </c>
      <c r="J12" s="760" t="s">
        <v>510</v>
      </c>
      <c r="K12" s="769">
        <f t="shared" si="0"/>
        <v>0</v>
      </c>
      <c r="M12" s="770"/>
      <c r="N12" s="761" t="s">
        <v>238</v>
      </c>
      <c r="O12" s="770"/>
      <c r="Q12" s="772">
        <f t="shared" si="1"/>
        <v>0</v>
      </c>
      <c r="R12" s="761" t="s">
        <v>238</v>
      </c>
      <c r="S12" s="772">
        <f t="shared" si="2"/>
        <v>0</v>
      </c>
      <c r="U12" s="769">
        <f t="shared" si="3"/>
        <v>0</v>
      </c>
      <c r="W12" s="773"/>
    </row>
    <row r="13" spans="2:23">
      <c r="B13" s="761">
        <v>8</v>
      </c>
      <c r="C13" s="765" t="s">
        <v>62</v>
      </c>
      <c r="D13" s="761" t="s">
        <v>535</v>
      </c>
      <c r="E13" s="770"/>
      <c r="F13" s="761" t="s">
        <v>238</v>
      </c>
      <c r="G13" s="770"/>
      <c r="H13" s="760" t="s">
        <v>555</v>
      </c>
      <c r="I13" s="770">
        <v>0</v>
      </c>
      <c r="J13" s="760" t="s">
        <v>510</v>
      </c>
      <c r="K13" s="769">
        <f t="shared" si="0"/>
        <v>0</v>
      </c>
      <c r="M13" s="770"/>
      <c r="N13" s="761" t="s">
        <v>238</v>
      </c>
      <c r="O13" s="770"/>
      <c r="Q13" s="772">
        <f t="shared" si="1"/>
        <v>0</v>
      </c>
      <c r="R13" s="761" t="s">
        <v>238</v>
      </c>
      <c r="S13" s="772">
        <f t="shared" si="2"/>
        <v>0</v>
      </c>
      <c r="U13" s="769">
        <f t="shared" si="3"/>
        <v>0</v>
      </c>
      <c r="W13" s="773"/>
    </row>
    <row r="14" spans="2:23">
      <c r="B14" s="761">
        <v>9</v>
      </c>
      <c r="C14" s="765" t="s">
        <v>315</v>
      </c>
      <c r="D14" s="761" t="s">
        <v>535</v>
      </c>
      <c r="E14" s="770"/>
      <c r="F14" s="761" t="s">
        <v>238</v>
      </c>
      <c r="G14" s="770"/>
      <c r="H14" s="760" t="s">
        <v>555</v>
      </c>
      <c r="I14" s="770">
        <v>0</v>
      </c>
      <c r="J14" s="760" t="s">
        <v>510</v>
      </c>
      <c r="K14" s="769">
        <f t="shared" si="0"/>
        <v>0</v>
      </c>
      <c r="M14" s="770"/>
      <c r="N14" s="761" t="s">
        <v>238</v>
      </c>
      <c r="O14" s="770"/>
      <c r="Q14" s="772">
        <f t="shared" si="1"/>
        <v>0</v>
      </c>
      <c r="R14" s="761" t="s">
        <v>238</v>
      </c>
      <c r="S14" s="772">
        <f t="shared" si="2"/>
        <v>0</v>
      </c>
      <c r="U14" s="769">
        <f t="shared" si="3"/>
        <v>0</v>
      </c>
      <c r="W14" s="773"/>
    </row>
    <row r="15" spans="2:23">
      <c r="B15" s="761">
        <v>10</v>
      </c>
      <c r="C15" s="765" t="s">
        <v>532</v>
      </c>
      <c r="D15" s="761" t="s">
        <v>535</v>
      </c>
      <c r="E15" s="770"/>
      <c r="F15" s="761" t="s">
        <v>238</v>
      </c>
      <c r="G15" s="770"/>
      <c r="H15" s="760" t="s">
        <v>555</v>
      </c>
      <c r="I15" s="770">
        <v>0</v>
      </c>
      <c r="J15" s="760" t="s">
        <v>510</v>
      </c>
      <c r="K15" s="769">
        <f t="shared" si="0"/>
        <v>0</v>
      </c>
      <c r="M15" s="770"/>
      <c r="N15" s="761" t="s">
        <v>238</v>
      </c>
      <c r="O15" s="770"/>
      <c r="Q15" s="772">
        <f t="shared" si="1"/>
        <v>0</v>
      </c>
      <c r="R15" s="761" t="s">
        <v>238</v>
      </c>
      <c r="S15" s="772">
        <f t="shared" si="2"/>
        <v>0</v>
      </c>
      <c r="U15" s="769">
        <f t="shared" si="3"/>
        <v>0</v>
      </c>
      <c r="W15" s="773"/>
    </row>
    <row r="16" spans="2:23">
      <c r="B16" s="761">
        <v>11</v>
      </c>
      <c r="C16" s="765" t="s">
        <v>533</v>
      </c>
      <c r="D16" s="761" t="s">
        <v>535</v>
      </c>
      <c r="E16" s="770"/>
      <c r="F16" s="761" t="s">
        <v>238</v>
      </c>
      <c r="G16" s="770"/>
      <c r="H16" s="760" t="s">
        <v>555</v>
      </c>
      <c r="I16" s="770">
        <v>0</v>
      </c>
      <c r="J16" s="760" t="s">
        <v>510</v>
      </c>
      <c r="K16" s="769">
        <f t="shared" si="0"/>
        <v>0</v>
      </c>
      <c r="M16" s="770"/>
      <c r="N16" s="761" t="s">
        <v>238</v>
      </c>
      <c r="O16" s="770"/>
      <c r="Q16" s="772">
        <f t="shared" si="1"/>
        <v>0</v>
      </c>
      <c r="R16" s="761" t="s">
        <v>238</v>
      </c>
      <c r="S16" s="772">
        <f t="shared" si="2"/>
        <v>0</v>
      </c>
      <c r="U16" s="769">
        <f t="shared" si="3"/>
        <v>0</v>
      </c>
      <c r="W16" s="773"/>
    </row>
    <row r="17" spans="2:23">
      <c r="B17" s="761">
        <v>12</v>
      </c>
      <c r="C17" s="765" t="s">
        <v>534</v>
      </c>
      <c r="D17" s="761" t="s">
        <v>535</v>
      </c>
      <c r="E17" s="770"/>
      <c r="F17" s="761" t="s">
        <v>238</v>
      </c>
      <c r="G17" s="770"/>
      <c r="H17" s="760" t="s">
        <v>555</v>
      </c>
      <c r="I17" s="770">
        <v>0</v>
      </c>
      <c r="J17" s="760" t="s">
        <v>510</v>
      </c>
      <c r="K17" s="769">
        <f t="shared" si="0"/>
        <v>0</v>
      </c>
      <c r="M17" s="770"/>
      <c r="N17" s="761" t="s">
        <v>238</v>
      </c>
      <c r="O17" s="770"/>
      <c r="Q17" s="772">
        <f t="shared" si="1"/>
        <v>0</v>
      </c>
      <c r="R17" s="761" t="s">
        <v>238</v>
      </c>
      <c r="S17" s="772">
        <f t="shared" si="2"/>
        <v>0</v>
      </c>
      <c r="U17" s="769">
        <f t="shared" si="3"/>
        <v>0</v>
      </c>
      <c r="W17" s="773"/>
    </row>
    <row r="18" spans="2:23">
      <c r="B18" s="761">
        <v>13</v>
      </c>
      <c r="C18" s="765" t="s">
        <v>366</v>
      </c>
      <c r="D18" s="761" t="s">
        <v>535</v>
      </c>
      <c r="E18" s="770"/>
      <c r="F18" s="761" t="s">
        <v>238</v>
      </c>
      <c r="G18" s="770"/>
      <c r="H18" s="760" t="s">
        <v>555</v>
      </c>
      <c r="I18" s="770">
        <v>0</v>
      </c>
      <c r="J18" s="760" t="s">
        <v>510</v>
      </c>
      <c r="K18" s="769">
        <f t="shared" si="0"/>
        <v>0</v>
      </c>
      <c r="M18" s="770"/>
      <c r="N18" s="761" t="s">
        <v>238</v>
      </c>
      <c r="O18" s="770"/>
      <c r="Q18" s="772">
        <f t="shared" si="1"/>
        <v>0</v>
      </c>
      <c r="R18" s="761" t="s">
        <v>238</v>
      </c>
      <c r="S18" s="772">
        <f t="shared" si="2"/>
        <v>0</v>
      </c>
      <c r="U18" s="769">
        <f t="shared" si="3"/>
        <v>0</v>
      </c>
      <c r="W18" s="773"/>
    </row>
    <row r="19" spans="2:23">
      <c r="B19" s="761">
        <v>14</v>
      </c>
      <c r="C19" s="765" t="s">
        <v>274</v>
      </c>
      <c r="D19" s="761" t="s">
        <v>535</v>
      </c>
      <c r="E19" s="770"/>
      <c r="F19" s="761" t="s">
        <v>238</v>
      </c>
      <c r="G19" s="770"/>
      <c r="H19" s="760" t="s">
        <v>555</v>
      </c>
      <c r="I19" s="770">
        <v>0</v>
      </c>
      <c r="J19" s="760" t="s">
        <v>510</v>
      </c>
      <c r="K19" s="769">
        <f t="shared" si="0"/>
        <v>0</v>
      </c>
      <c r="M19" s="770"/>
      <c r="N19" s="761" t="s">
        <v>238</v>
      </c>
      <c r="O19" s="770"/>
      <c r="Q19" s="772">
        <f t="shared" si="1"/>
        <v>0</v>
      </c>
      <c r="R19" s="761" t="s">
        <v>238</v>
      </c>
      <c r="S19" s="772">
        <f t="shared" si="2"/>
        <v>0</v>
      </c>
      <c r="U19" s="769">
        <f t="shared" si="3"/>
        <v>0</v>
      </c>
      <c r="W19" s="773"/>
    </row>
    <row r="20" spans="2:23">
      <c r="B20" s="761">
        <v>15</v>
      </c>
      <c r="C20" s="765" t="s">
        <v>536</v>
      </c>
      <c r="D20" s="761" t="s">
        <v>535</v>
      </c>
      <c r="E20" s="770"/>
      <c r="F20" s="761" t="s">
        <v>238</v>
      </c>
      <c r="G20" s="770"/>
      <c r="H20" s="760" t="s">
        <v>555</v>
      </c>
      <c r="I20" s="770">
        <v>0</v>
      </c>
      <c r="J20" s="760" t="s">
        <v>510</v>
      </c>
      <c r="K20" s="769">
        <f t="shared" si="0"/>
        <v>0</v>
      </c>
      <c r="M20" s="770"/>
      <c r="N20" s="761" t="s">
        <v>238</v>
      </c>
      <c r="O20" s="770"/>
      <c r="Q20" s="772">
        <f t="shared" si="1"/>
        <v>0</v>
      </c>
      <c r="R20" s="761" t="s">
        <v>238</v>
      </c>
      <c r="S20" s="772">
        <f t="shared" si="2"/>
        <v>0</v>
      </c>
      <c r="U20" s="769">
        <f t="shared" si="3"/>
        <v>0</v>
      </c>
      <c r="W20" s="773"/>
    </row>
    <row r="21" spans="2:23">
      <c r="B21" s="761">
        <v>16</v>
      </c>
      <c r="C21" s="765" t="s">
        <v>537</v>
      </c>
      <c r="D21" s="761" t="s">
        <v>535</v>
      </c>
      <c r="E21" s="770"/>
      <c r="F21" s="761" t="s">
        <v>238</v>
      </c>
      <c r="G21" s="770"/>
      <c r="H21" s="760" t="s">
        <v>555</v>
      </c>
      <c r="I21" s="770">
        <v>0</v>
      </c>
      <c r="J21" s="760" t="s">
        <v>510</v>
      </c>
      <c r="K21" s="769">
        <f t="shared" si="0"/>
        <v>0</v>
      </c>
      <c r="M21" s="770"/>
      <c r="N21" s="761" t="s">
        <v>238</v>
      </c>
      <c r="O21" s="770"/>
      <c r="Q21" s="772">
        <f t="shared" si="1"/>
        <v>0</v>
      </c>
      <c r="R21" s="761" t="s">
        <v>238</v>
      </c>
      <c r="S21" s="772">
        <f t="shared" si="2"/>
        <v>0</v>
      </c>
      <c r="U21" s="769">
        <f t="shared" si="3"/>
        <v>0</v>
      </c>
      <c r="W21" s="773"/>
    </row>
    <row r="22" spans="2:23">
      <c r="B22" s="761">
        <v>17</v>
      </c>
      <c r="C22" s="765" t="s">
        <v>538</v>
      </c>
      <c r="D22" s="761" t="s">
        <v>535</v>
      </c>
      <c r="E22" s="770"/>
      <c r="F22" s="761" t="s">
        <v>238</v>
      </c>
      <c r="G22" s="770"/>
      <c r="H22" s="760" t="s">
        <v>555</v>
      </c>
      <c r="I22" s="770">
        <v>0</v>
      </c>
      <c r="J22" s="760" t="s">
        <v>510</v>
      </c>
      <c r="K22" s="769">
        <f t="shared" si="0"/>
        <v>0</v>
      </c>
      <c r="M22" s="770"/>
      <c r="N22" s="761" t="s">
        <v>238</v>
      </c>
      <c r="O22" s="770"/>
      <c r="Q22" s="772">
        <f t="shared" si="1"/>
        <v>0</v>
      </c>
      <c r="R22" s="761" t="s">
        <v>238</v>
      </c>
      <c r="S22" s="772">
        <f t="shared" si="2"/>
        <v>0</v>
      </c>
      <c r="U22" s="769">
        <f t="shared" si="3"/>
        <v>0</v>
      </c>
      <c r="W22" s="773"/>
    </row>
    <row r="23" spans="2:23">
      <c r="B23" s="761">
        <v>18</v>
      </c>
      <c r="C23" s="765" t="s">
        <v>172</v>
      </c>
      <c r="D23" s="761" t="s">
        <v>535</v>
      </c>
      <c r="E23" s="770"/>
      <c r="F23" s="761" t="s">
        <v>238</v>
      </c>
      <c r="G23" s="770"/>
      <c r="H23" s="760" t="s">
        <v>555</v>
      </c>
      <c r="I23" s="770">
        <v>0</v>
      </c>
      <c r="J23" s="760" t="s">
        <v>510</v>
      </c>
      <c r="K23" s="769">
        <f t="shared" si="0"/>
        <v>0</v>
      </c>
      <c r="M23" s="770"/>
      <c r="N23" s="761" t="s">
        <v>238</v>
      </c>
      <c r="O23" s="770"/>
      <c r="Q23" s="772">
        <f t="shared" si="1"/>
        <v>0</v>
      </c>
      <c r="R23" s="761" t="s">
        <v>238</v>
      </c>
      <c r="S23" s="772">
        <f t="shared" si="2"/>
        <v>0</v>
      </c>
      <c r="U23" s="769">
        <f t="shared" si="3"/>
        <v>0</v>
      </c>
      <c r="W23" s="773"/>
    </row>
    <row r="24" spans="2:23">
      <c r="B24" s="761">
        <v>19</v>
      </c>
      <c r="C24" s="765" t="s">
        <v>431</v>
      </c>
      <c r="D24" s="761" t="s">
        <v>535</v>
      </c>
      <c r="E24" s="770"/>
      <c r="F24" s="761" t="s">
        <v>238</v>
      </c>
      <c r="G24" s="770"/>
      <c r="H24" s="760" t="s">
        <v>555</v>
      </c>
      <c r="I24" s="770">
        <v>0</v>
      </c>
      <c r="J24" s="760" t="s">
        <v>510</v>
      </c>
      <c r="K24" s="769">
        <f t="shared" si="0"/>
        <v>0</v>
      </c>
      <c r="M24" s="770"/>
      <c r="N24" s="761" t="s">
        <v>238</v>
      </c>
      <c r="O24" s="770"/>
      <c r="Q24" s="772">
        <f t="shared" si="1"/>
        <v>0</v>
      </c>
      <c r="R24" s="761" t="s">
        <v>238</v>
      </c>
      <c r="S24" s="772">
        <f t="shared" si="2"/>
        <v>0</v>
      </c>
      <c r="U24" s="769">
        <f t="shared" si="3"/>
        <v>0</v>
      </c>
      <c r="W24" s="773"/>
    </row>
    <row r="25" spans="2:23">
      <c r="B25" s="761">
        <v>20</v>
      </c>
      <c r="C25" s="765" t="s">
        <v>34</v>
      </c>
      <c r="D25" s="761" t="s">
        <v>535</v>
      </c>
      <c r="E25" s="770"/>
      <c r="F25" s="761" t="s">
        <v>238</v>
      </c>
      <c r="G25" s="770"/>
      <c r="H25" s="760" t="s">
        <v>555</v>
      </c>
      <c r="I25" s="770">
        <v>0</v>
      </c>
      <c r="J25" s="760" t="s">
        <v>510</v>
      </c>
      <c r="K25" s="769">
        <f t="shared" si="0"/>
        <v>0</v>
      </c>
      <c r="M25" s="770"/>
      <c r="N25" s="761" t="s">
        <v>238</v>
      </c>
      <c r="O25" s="770"/>
      <c r="Q25" s="772">
        <f t="shared" si="1"/>
        <v>0</v>
      </c>
      <c r="R25" s="761" t="s">
        <v>238</v>
      </c>
      <c r="S25" s="772">
        <f t="shared" si="2"/>
        <v>0</v>
      </c>
      <c r="U25" s="769">
        <f t="shared" si="3"/>
        <v>0</v>
      </c>
      <c r="W25" s="773"/>
    </row>
    <row r="26" spans="2:23">
      <c r="B26" s="761">
        <v>21</v>
      </c>
      <c r="C26" s="765" t="s">
        <v>539</v>
      </c>
      <c r="D26" s="761" t="s">
        <v>535</v>
      </c>
      <c r="E26" s="771"/>
      <c r="F26" s="761" t="s">
        <v>238</v>
      </c>
      <c r="G26" s="771"/>
      <c r="H26" s="760" t="s">
        <v>555</v>
      </c>
      <c r="I26" s="771"/>
      <c r="J26" s="760" t="s">
        <v>510</v>
      </c>
      <c r="K26" s="765">
        <v>1</v>
      </c>
      <c r="M26" s="769"/>
      <c r="N26" s="761" t="s">
        <v>238</v>
      </c>
      <c r="O26" s="769"/>
      <c r="Q26" s="769"/>
      <c r="R26" s="761" t="s">
        <v>238</v>
      </c>
      <c r="S26" s="769"/>
      <c r="U26" s="765">
        <v>1</v>
      </c>
      <c r="W26" s="773"/>
    </row>
    <row r="27" spans="2:23">
      <c r="B27" s="761">
        <v>22</v>
      </c>
      <c r="C27" s="765" t="s">
        <v>540</v>
      </c>
      <c r="D27" s="761" t="s">
        <v>535</v>
      </c>
      <c r="E27" s="771"/>
      <c r="F27" s="761" t="s">
        <v>238</v>
      </c>
      <c r="G27" s="771"/>
      <c r="H27" s="760" t="s">
        <v>555</v>
      </c>
      <c r="I27" s="771"/>
      <c r="J27" s="760" t="s">
        <v>510</v>
      </c>
      <c r="K27" s="765">
        <v>2</v>
      </c>
      <c r="M27" s="769"/>
      <c r="N27" s="761" t="s">
        <v>238</v>
      </c>
      <c r="O27" s="769"/>
      <c r="Q27" s="769"/>
      <c r="R27" s="761" t="s">
        <v>238</v>
      </c>
      <c r="S27" s="769"/>
      <c r="U27" s="765">
        <v>2</v>
      </c>
      <c r="W27" s="773"/>
    </row>
    <row r="28" spans="2:23">
      <c r="B28" s="761">
        <v>23</v>
      </c>
      <c r="C28" s="765" t="s">
        <v>541</v>
      </c>
      <c r="D28" s="761" t="s">
        <v>535</v>
      </c>
      <c r="E28" s="771"/>
      <c r="F28" s="761" t="s">
        <v>238</v>
      </c>
      <c r="G28" s="771"/>
      <c r="H28" s="760" t="s">
        <v>555</v>
      </c>
      <c r="I28" s="771"/>
      <c r="J28" s="760" t="s">
        <v>510</v>
      </c>
      <c r="K28" s="765">
        <v>3</v>
      </c>
      <c r="M28" s="769"/>
      <c r="N28" s="761" t="s">
        <v>238</v>
      </c>
      <c r="O28" s="769"/>
      <c r="Q28" s="769"/>
      <c r="R28" s="761" t="s">
        <v>238</v>
      </c>
      <c r="S28" s="769"/>
      <c r="U28" s="765">
        <v>3</v>
      </c>
      <c r="W28" s="773"/>
    </row>
    <row r="29" spans="2:23">
      <c r="B29" s="761">
        <v>24</v>
      </c>
      <c r="C29" s="765" t="s">
        <v>542</v>
      </c>
      <c r="D29" s="761" t="s">
        <v>535</v>
      </c>
      <c r="E29" s="771"/>
      <c r="F29" s="761" t="s">
        <v>238</v>
      </c>
      <c r="G29" s="771"/>
      <c r="H29" s="760" t="s">
        <v>555</v>
      </c>
      <c r="I29" s="771"/>
      <c r="J29" s="760" t="s">
        <v>510</v>
      </c>
      <c r="K29" s="765">
        <v>4</v>
      </c>
      <c r="M29" s="769"/>
      <c r="N29" s="761" t="s">
        <v>238</v>
      </c>
      <c r="O29" s="769"/>
      <c r="Q29" s="769"/>
      <c r="R29" s="761" t="s">
        <v>238</v>
      </c>
      <c r="S29" s="769"/>
      <c r="U29" s="765">
        <v>4</v>
      </c>
      <c r="W29" s="773"/>
    </row>
    <row r="30" spans="2:23">
      <c r="B30" s="761">
        <v>25</v>
      </c>
      <c r="C30" s="765" t="s">
        <v>544</v>
      </c>
      <c r="D30" s="761" t="s">
        <v>535</v>
      </c>
      <c r="E30" s="771"/>
      <c r="F30" s="761" t="s">
        <v>238</v>
      </c>
      <c r="G30" s="771"/>
      <c r="H30" s="760" t="s">
        <v>555</v>
      </c>
      <c r="I30" s="771"/>
      <c r="J30" s="760" t="s">
        <v>510</v>
      </c>
      <c r="K30" s="765">
        <v>4</v>
      </c>
      <c r="M30" s="769"/>
      <c r="N30" s="761" t="s">
        <v>238</v>
      </c>
      <c r="O30" s="769"/>
      <c r="Q30" s="769"/>
      <c r="R30" s="761" t="s">
        <v>238</v>
      </c>
      <c r="S30" s="769"/>
      <c r="U30" s="765">
        <v>3</v>
      </c>
      <c r="W30" s="773"/>
    </row>
    <row r="31" spans="2:23">
      <c r="B31" s="761">
        <v>26</v>
      </c>
      <c r="C31" s="765" t="s">
        <v>545</v>
      </c>
      <c r="D31" s="761" t="s">
        <v>535</v>
      </c>
      <c r="E31" s="771"/>
      <c r="F31" s="761" t="s">
        <v>238</v>
      </c>
      <c r="G31" s="771"/>
      <c r="H31" s="760" t="s">
        <v>555</v>
      </c>
      <c r="I31" s="771"/>
      <c r="J31" s="760" t="s">
        <v>510</v>
      </c>
      <c r="K31" s="765">
        <v>5</v>
      </c>
      <c r="M31" s="769"/>
      <c r="N31" s="761" t="s">
        <v>238</v>
      </c>
      <c r="O31" s="769"/>
      <c r="Q31" s="769"/>
      <c r="R31" s="761" t="s">
        <v>238</v>
      </c>
      <c r="S31" s="769"/>
      <c r="U31" s="765">
        <v>5</v>
      </c>
      <c r="W31" s="773"/>
    </row>
    <row r="32" spans="2:23">
      <c r="B32" s="761">
        <v>27</v>
      </c>
      <c r="C32" s="765" t="s">
        <v>546</v>
      </c>
      <c r="D32" s="761" t="s">
        <v>535</v>
      </c>
      <c r="E32" s="771"/>
      <c r="F32" s="761" t="s">
        <v>238</v>
      </c>
      <c r="G32" s="771"/>
      <c r="H32" s="760" t="s">
        <v>555</v>
      </c>
      <c r="I32" s="771"/>
      <c r="J32" s="760" t="s">
        <v>510</v>
      </c>
      <c r="K32" s="765">
        <v>0</v>
      </c>
      <c r="M32" s="769"/>
      <c r="N32" s="761" t="s">
        <v>238</v>
      </c>
      <c r="O32" s="769"/>
      <c r="Q32" s="769"/>
      <c r="R32" s="761" t="s">
        <v>238</v>
      </c>
      <c r="S32" s="769"/>
      <c r="U32" s="765">
        <v>0</v>
      </c>
      <c r="W32" s="773" t="s">
        <v>563</v>
      </c>
    </row>
    <row r="33" spans="2:23">
      <c r="B33" s="761">
        <v>28</v>
      </c>
      <c r="C33" s="765" t="s">
        <v>358</v>
      </c>
      <c r="D33" s="761" t="s">
        <v>535</v>
      </c>
      <c r="E33" s="771"/>
      <c r="F33" s="761" t="s">
        <v>238</v>
      </c>
      <c r="G33" s="771"/>
      <c r="H33" s="760" t="s">
        <v>555</v>
      </c>
      <c r="I33" s="771"/>
      <c r="J33" s="760" t="s">
        <v>510</v>
      </c>
      <c r="K33" s="765"/>
      <c r="M33" s="769"/>
      <c r="N33" s="761" t="s">
        <v>238</v>
      </c>
      <c r="O33" s="769"/>
      <c r="Q33" s="769"/>
      <c r="R33" s="761" t="s">
        <v>238</v>
      </c>
      <c r="S33" s="769"/>
      <c r="U33" s="765"/>
      <c r="W33" s="773"/>
    </row>
    <row r="34" spans="2:23">
      <c r="B34" s="761">
        <v>29</v>
      </c>
      <c r="C34" s="765" t="s">
        <v>358</v>
      </c>
      <c r="D34" s="761" t="s">
        <v>535</v>
      </c>
      <c r="E34" s="771"/>
      <c r="F34" s="761" t="s">
        <v>238</v>
      </c>
      <c r="G34" s="771"/>
      <c r="H34" s="760" t="s">
        <v>555</v>
      </c>
      <c r="I34" s="771"/>
      <c r="J34" s="760" t="s">
        <v>510</v>
      </c>
      <c r="K34" s="765"/>
      <c r="M34" s="769"/>
      <c r="N34" s="761" t="s">
        <v>238</v>
      </c>
      <c r="O34" s="769"/>
      <c r="Q34" s="769"/>
      <c r="R34" s="761" t="s">
        <v>238</v>
      </c>
      <c r="S34" s="769"/>
      <c r="U34" s="765"/>
      <c r="W34" s="773"/>
    </row>
    <row r="35" spans="2:23">
      <c r="B35" s="761">
        <v>30</v>
      </c>
      <c r="C35" s="765" t="s">
        <v>358</v>
      </c>
      <c r="D35" s="761" t="s">
        <v>535</v>
      </c>
      <c r="E35" s="771"/>
      <c r="F35" s="761" t="s">
        <v>238</v>
      </c>
      <c r="G35" s="771"/>
      <c r="H35" s="760" t="s">
        <v>555</v>
      </c>
      <c r="I35" s="771"/>
      <c r="J35" s="760" t="s">
        <v>510</v>
      </c>
      <c r="K35" s="765"/>
      <c r="M35" s="769"/>
      <c r="N35" s="761" t="s">
        <v>238</v>
      </c>
      <c r="O35" s="769"/>
      <c r="Q35" s="769"/>
      <c r="R35" s="761" t="s">
        <v>238</v>
      </c>
      <c r="S35" s="769"/>
      <c r="U35" s="765"/>
      <c r="W35" s="773"/>
    </row>
    <row r="36" spans="2:23">
      <c r="C36" s="766"/>
    </row>
    <row r="37" spans="2:23">
      <c r="C37" s="767" t="s">
        <v>547</v>
      </c>
    </row>
    <row r="38" spans="2:23">
      <c r="C38" s="767" t="s">
        <v>548</v>
      </c>
    </row>
    <row r="39" spans="2:23">
      <c r="C39" s="767" t="s">
        <v>549</v>
      </c>
    </row>
    <row r="40" spans="2:23">
      <c r="C40" s="767" t="s">
        <v>550</v>
      </c>
    </row>
    <row r="41" spans="2:23">
      <c r="C41" s="763" t="s">
        <v>551</v>
      </c>
    </row>
    <row r="42" spans="2:23">
      <c r="C42" s="763" t="s">
        <v>552</v>
      </c>
    </row>
  </sheetData>
  <mergeCells count="4">
    <mergeCell ref="E4:K4"/>
    <mergeCell ref="M4:O4"/>
    <mergeCell ref="Q4:U4"/>
    <mergeCell ref="W4:W5"/>
  </mergeCells>
  <phoneticPr fontId="35"/>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IV15"/>
  <sheetViews>
    <sheetView workbookViewId="0">
      <selection activeCell="A16" sqref="A16"/>
    </sheetView>
  </sheetViews>
  <sheetFormatPr defaultColWidth="12" defaultRowHeight="13.5"/>
  <cols>
    <col min="1" max="25" width="3.625" style="343" customWidth="1"/>
    <col min="26" max="28" width="5.125" style="343" bestFit="1" customWidth="1"/>
    <col min="29" max="256" width="12.75" style="343" bestFit="1" customWidth="1"/>
  </cols>
  <sheetData>
    <row r="1" spans="1:25">
      <c r="A1" s="399" t="s">
        <v>420</v>
      </c>
      <c r="Y1" s="1020"/>
    </row>
    <row r="2" spans="1:25">
      <c r="Y2" s="1021"/>
    </row>
    <row r="3" spans="1:25" ht="23.25" customHeight="1">
      <c r="A3" s="1013" t="s">
        <v>72</v>
      </c>
      <c r="B3" s="1013"/>
      <c r="C3" s="1013"/>
      <c r="D3" s="1013"/>
      <c r="E3" s="1017"/>
      <c r="F3" s="1017"/>
      <c r="G3" s="1017"/>
      <c r="H3" s="1017"/>
      <c r="I3" s="1017"/>
      <c r="J3" s="1017"/>
      <c r="K3" s="1017"/>
      <c r="L3" s="1018"/>
      <c r="M3" s="1019" t="s">
        <v>372</v>
      </c>
      <c r="N3" s="1019"/>
      <c r="O3" s="1019"/>
      <c r="P3" s="1019"/>
      <c r="Q3" s="1019"/>
      <c r="R3" s="1017"/>
      <c r="S3" s="1017"/>
      <c r="T3" s="1017"/>
      <c r="U3" s="1017"/>
      <c r="V3" s="1017"/>
      <c r="W3" s="1017"/>
      <c r="X3" s="1017"/>
      <c r="Y3" s="1017"/>
    </row>
    <row r="6" spans="1:25">
      <c r="A6" s="400" t="s">
        <v>344</v>
      </c>
      <c r="B6" s="400"/>
      <c r="C6" s="400"/>
      <c r="D6" s="400"/>
      <c r="E6" s="400"/>
      <c r="F6" s="400"/>
      <c r="G6" s="400"/>
      <c r="H6" s="400"/>
      <c r="I6" s="400"/>
      <c r="J6" s="400"/>
      <c r="K6" s="400"/>
      <c r="L6" s="400"/>
      <c r="M6" s="400"/>
      <c r="N6" s="400"/>
      <c r="O6" s="400"/>
      <c r="P6" s="400"/>
      <c r="Q6" s="400"/>
      <c r="R6" s="400"/>
      <c r="S6" s="400"/>
      <c r="T6" s="400"/>
      <c r="U6" s="400"/>
      <c r="V6" s="400"/>
      <c r="W6" s="400"/>
      <c r="X6" s="400"/>
      <c r="Y6" s="400"/>
    </row>
    <row r="8" spans="1:25">
      <c r="A8" s="1014" t="s">
        <v>421</v>
      </c>
    </row>
    <row r="9" spans="1:25" ht="7.5" customHeight="1"/>
    <row r="10" spans="1:25" ht="18" customHeight="1">
      <c r="B10" s="401" t="s">
        <v>422</v>
      </c>
      <c r="C10" s="401"/>
      <c r="D10" s="401"/>
      <c r="E10" s="401"/>
      <c r="F10" s="401"/>
      <c r="G10" s="401"/>
      <c r="H10" s="401"/>
      <c r="I10" s="401"/>
      <c r="J10" s="401"/>
      <c r="K10" s="401"/>
      <c r="L10" s="401"/>
      <c r="M10" s="401" t="s">
        <v>423</v>
      </c>
      <c r="N10" s="401"/>
      <c r="O10" s="401"/>
      <c r="P10" s="401"/>
      <c r="Q10" s="401"/>
      <c r="R10" s="401" t="s">
        <v>375</v>
      </c>
      <c r="S10" s="401"/>
      <c r="T10" s="401"/>
      <c r="U10" s="401"/>
      <c r="V10" s="401"/>
      <c r="W10" s="401"/>
      <c r="X10" s="401"/>
      <c r="Y10" s="401"/>
    </row>
    <row r="11" spans="1:25" ht="26.25" customHeight="1">
      <c r="B11" s="1015" t="s">
        <v>277</v>
      </c>
      <c r="C11" s="1015"/>
      <c r="D11" s="1015"/>
      <c r="E11" s="1015"/>
      <c r="F11" s="1015"/>
      <c r="G11" s="1015"/>
      <c r="H11" s="1015"/>
      <c r="I11" s="1015"/>
      <c r="J11" s="1015"/>
      <c r="K11" s="1015"/>
      <c r="L11" s="1015"/>
      <c r="M11" s="401"/>
      <c r="N11" s="401"/>
      <c r="O11" s="401"/>
      <c r="P11" s="401"/>
      <c r="Q11" s="401"/>
      <c r="R11" s="1017"/>
      <c r="S11" s="1017"/>
      <c r="T11" s="1017"/>
      <c r="U11" s="1017"/>
      <c r="V11" s="1017"/>
      <c r="W11" s="1017"/>
      <c r="X11" s="1017"/>
      <c r="Y11" s="1017"/>
    </row>
    <row r="13" spans="1:25" ht="13.5" customHeight="1">
      <c r="B13" s="1016" t="s">
        <v>33</v>
      </c>
      <c r="C13" s="1016"/>
      <c r="D13" s="1016"/>
      <c r="E13" s="1016"/>
      <c r="F13" s="1016"/>
      <c r="G13" s="1016"/>
      <c r="H13" s="1016"/>
      <c r="I13" s="1016"/>
      <c r="J13" s="1016"/>
      <c r="K13" s="1016"/>
      <c r="L13" s="1016"/>
      <c r="M13" s="1016"/>
      <c r="N13" s="1016"/>
      <c r="O13" s="1016"/>
      <c r="P13" s="1016"/>
      <c r="Q13" s="1016"/>
      <c r="R13" s="1016"/>
      <c r="S13" s="1016"/>
      <c r="T13" s="1016"/>
      <c r="U13" s="401" t="s">
        <v>404</v>
      </c>
      <c r="V13" s="401"/>
      <c r="W13" s="401"/>
      <c r="X13" s="401"/>
      <c r="Y13" s="401"/>
    </row>
    <row r="14" spans="1:25">
      <c r="B14" s="1016"/>
      <c r="C14" s="1016"/>
      <c r="D14" s="1016"/>
      <c r="E14" s="1016"/>
      <c r="F14" s="1016"/>
      <c r="G14" s="1016"/>
      <c r="H14" s="1016"/>
      <c r="I14" s="1016"/>
      <c r="J14" s="1016"/>
      <c r="K14" s="1016"/>
      <c r="L14" s="1016"/>
      <c r="M14" s="1016"/>
      <c r="N14" s="1016"/>
      <c r="O14" s="1016"/>
      <c r="P14" s="1016"/>
      <c r="Q14" s="1016"/>
      <c r="R14" s="1016"/>
      <c r="S14" s="1016"/>
      <c r="T14" s="1016"/>
      <c r="U14" s="401"/>
      <c r="V14" s="401"/>
      <c r="W14" s="401"/>
      <c r="X14" s="401"/>
      <c r="Y14" s="401"/>
    </row>
    <row r="15" spans="1:25">
      <c r="B15" s="1016"/>
      <c r="C15" s="1016"/>
      <c r="D15" s="1016"/>
      <c r="E15" s="1016"/>
      <c r="F15" s="1016"/>
      <c r="G15" s="1016"/>
      <c r="H15" s="1016"/>
      <c r="I15" s="1016"/>
      <c r="J15" s="1016"/>
      <c r="K15" s="1016"/>
      <c r="L15" s="1016"/>
      <c r="M15" s="1016"/>
      <c r="N15" s="1016"/>
      <c r="O15" s="1016"/>
      <c r="P15" s="1016"/>
      <c r="Q15" s="1016"/>
      <c r="R15" s="1016"/>
      <c r="S15" s="1016"/>
      <c r="T15" s="1016"/>
      <c r="U15" s="401"/>
      <c r="V15" s="401"/>
      <c r="W15" s="401"/>
      <c r="X15" s="401"/>
      <c r="Y15" s="401"/>
    </row>
  </sheetData>
  <mergeCells count="13">
    <mergeCell ref="A3:D3"/>
    <mergeCell ref="E3:K3"/>
    <mergeCell ref="M3:Q3"/>
    <mergeCell ref="R3:Y3"/>
    <mergeCell ref="A6:Y6"/>
    <mergeCell ref="B10:L10"/>
    <mergeCell ref="M10:Q10"/>
    <mergeCell ref="R10:Y10"/>
    <mergeCell ref="B11:L11"/>
    <mergeCell ref="M11:Q11"/>
    <mergeCell ref="R11:Y11"/>
    <mergeCell ref="B13:T15"/>
    <mergeCell ref="U13:Y15"/>
  </mergeCells>
  <phoneticPr fontId="22" type="Hiragana"/>
  <printOptions horizontalCentered="1"/>
  <pageMargins left="0.59027777777777779" right="0.39374999999999999" top="0.78749999999999998" bottom="0.39374999999999999" header="0.51180555555555551" footer="0.51180555555555551"/>
  <pageSetup paperSize="9" fitToWidth="1" fitToHeight="1" orientation="portrait" usePrinterDefaults="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IV38"/>
  <sheetViews>
    <sheetView workbookViewId="0">
      <selection activeCell="A39" sqref="A39"/>
    </sheetView>
  </sheetViews>
  <sheetFormatPr defaultColWidth="12" defaultRowHeight="13.5"/>
  <cols>
    <col min="1" max="25" width="3.625" style="1022" customWidth="1"/>
    <col min="26" max="28" width="4.625" style="1022" customWidth="1"/>
    <col min="29" max="29" width="3.625" style="1022" customWidth="1"/>
    <col min="30" max="66" width="4.375" style="1022" bestFit="1" customWidth="1"/>
    <col min="67" max="256" width="12.75" style="1022" bestFit="1" customWidth="1"/>
    <col min="257" max="16384" width="12" style="1"/>
  </cols>
  <sheetData>
    <row r="1" spans="1:30">
      <c r="A1" s="2" t="s">
        <v>221</v>
      </c>
      <c r="Y1" s="5"/>
      <c r="AC1" s="5"/>
    </row>
    <row r="2" spans="1:30" ht="22.5" customHeight="1">
      <c r="A2" s="1023" t="s">
        <v>72</v>
      </c>
      <c r="B2" s="1023"/>
      <c r="C2" s="1023"/>
      <c r="D2" s="1023"/>
      <c r="E2" s="1023"/>
      <c r="F2" s="1023"/>
      <c r="G2" s="1023"/>
      <c r="H2" s="1023"/>
      <c r="I2" s="1023"/>
      <c r="J2" s="1023"/>
      <c r="K2" s="1023"/>
      <c r="L2" s="1023"/>
      <c r="M2" s="1023"/>
      <c r="O2" s="1023" t="s">
        <v>43</v>
      </c>
      <c r="P2" s="1023"/>
      <c r="Q2" s="1023"/>
      <c r="R2" s="1023"/>
      <c r="S2" s="1023"/>
      <c r="T2" s="1023"/>
      <c r="U2" s="1023"/>
      <c r="V2" s="1023"/>
      <c r="W2" s="1023"/>
      <c r="X2" s="1023"/>
      <c r="Y2" s="1023"/>
      <c r="Z2" s="1023"/>
      <c r="AA2" s="1023"/>
      <c r="AB2" s="1023"/>
      <c r="AC2" s="1023"/>
    </row>
    <row r="3" spans="1:30" ht="22.5" customHeight="1">
      <c r="A3" s="1024"/>
      <c r="B3" s="1024"/>
      <c r="C3" s="1024"/>
      <c r="D3" s="1024"/>
      <c r="E3" s="1024"/>
      <c r="F3" s="1024"/>
      <c r="G3" s="1024"/>
      <c r="H3" s="1024"/>
      <c r="I3" s="1024"/>
      <c r="J3" s="1024"/>
      <c r="K3" s="1024"/>
      <c r="L3" s="1024"/>
      <c r="M3" s="1024"/>
      <c r="O3" s="1024"/>
      <c r="P3" s="1024"/>
      <c r="Q3" s="1024"/>
      <c r="R3" s="1024"/>
      <c r="S3" s="1024"/>
      <c r="T3" s="1024"/>
      <c r="U3" s="1024"/>
      <c r="V3" s="1024"/>
      <c r="W3" s="1024"/>
      <c r="X3" s="1024"/>
      <c r="Y3" s="1024"/>
      <c r="Z3" s="1024"/>
      <c r="AA3" s="1024"/>
      <c r="AB3" s="1024"/>
      <c r="AC3" s="1024"/>
    </row>
    <row r="4" spans="1:30" ht="22.5" customHeight="1">
      <c r="A4" s="1024"/>
      <c r="B4" s="1024"/>
      <c r="C4" s="1024"/>
      <c r="D4" s="1024"/>
      <c r="E4" s="1024"/>
      <c r="F4" s="1024"/>
      <c r="G4" s="1024"/>
      <c r="H4" s="1024"/>
      <c r="I4" s="1024"/>
      <c r="J4" s="1024"/>
      <c r="K4" s="1024"/>
      <c r="L4" s="1024"/>
      <c r="M4" s="1024"/>
      <c r="O4" s="1024"/>
      <c r="P4" s="1024"/>
      <c r="Q4" s="1024"/>
      <c r="R4" s="1024"/>
      <c r="S4" s="1024"/>
      <c r="T4" s="1024"/>
      <c r="U4" s="1024"/>
      <c r="V4" s="1024"/>
      <c r="W4" s="1024"/>
      <c r="X4" s="1024"/>
      <c r="Y4" s="1024"/>
      <c r="Z4" s="1024"/>
      <c r="AA4" s="1024"/>
      <c r="AB4" s="1024"/>
      <c r="AC4" s="1024"/>
    </row>
    <row r="5" spans="1:30" ht="24.95" customHeight="1">
      <c r="A5" s="1024" t="s">
        <v>76</v>
      </c>
      <c r="B5" s="1024"/>
      <c r="C5" s="1024"/>
      <c r="D5" s="1024"/>
      <c r="E5" s="1024"/>
      <c r="F5" s="1024"/>
      <c r="G5" s="1024"/>
      <c r="H5" s="1024"/>
      <c r="I5" s="1024"/>
      <c r="J5" s="1024"/>
      <c r="K5" s="1024"/>
      <c r="L5" s="1024"/>
      <c r="M5" s="1024"/>
      <c r="N5" s="1024"/>
      <c r="O5" s="1024"/>
      <c r="P5" s="1024"/>
      <c r="Q5" s="1024"/>
      <c r="R5" s="1024"/>
      <c r="S5" s="1024"/>
      <c r="T5" s="1024"/>
      <c r="U5" s="1024"/>
      <c r="V5" s="1024"/>
      <c r="W5" s="1024"/>
      <c r="X5" s="1024"/>
      <c r="Y5" s="1024"/>
      <c r="Z5" s="1024"/>
      <c r="AA5" s="1024"/>
      <c r="AB5" s="1024"/>
      <c r="AC5" s="1024"/>
    </row>
    <row r="6" spans="1:30" s="1022" customFormat="1" ht="24.95" customHeight="1">
      <c r="A6" s="1024" t="s">
        <v>1</v>
      </c>
      <c r="B6" s="1024"/>
      <c r="C6" s="1024"/>
      <c r="D6" s="1024"/>
      <c r="E6" s="1024"/>
      <c r="F6" s="1024"/>
      <c r="G6" s="1024"/>
      <c r="H6" s="1024"/>
      <c r="I6" s="1024"/>
      <c r="J6" s="1024"/>
      <c r="K6" s="1024"/>
      <c r="L6" s="1024"/>
      <c r="M6" s="1024"/>
      <c r="N6" s="1024"/>
      <c r="O6" s="1024"/>
      <c r="P6" s="1024"/>
      <c r="Q6" s="1024"/>
      <c r="R6" s="1024"/>
      <c r="S6" s="1024"/>
      <c r="T6" s="1024"/>
      <c r="U6" s="1024"/>
      <c r="V6" s="1024"/>
      <c r="W6" s="1024"/>
      <c r="X6" s="1024"/>
      <c r="Y6" s="1024"/>
      <c r="Z6" s="1024"/>
      <c r="AA6" s="1024"/>
      <c r="AB6" s="1024"/>
      <c r="AC6" s="1024"/>
    </row>
    <row r="7" spans="1:30" ht="7.5" customHeight="1"/>
    <row r="8" spans="1:30" ht="20.100000000000001" customHeight="1">
      <c r="A8" s="1022" t="s">
        <v>425</v>
      </c>
    </row>
    <row r="9" spans="1:30" ht="13.5" customHeight="1">
      <c r="B9" s="1023" t="s">
        <v>351</v>
      </c>
      <c r="C9" s="1023"/>
      <c r="D9" s="1023"/>
      <c r="E9" s="1023"/>
      <c r="F9" s="1023" t="s">
        <v>434</v>
      </c>
      <c r="G9" s="1023"/>
      <c r="H9" s="1023"/>
      <c r="I9" s="1023"/>
      <c r="J9" s="1023"/>
      <c r="K9" s="1023" t="s">
        <v>436</v>
      </c>
      <c r="L9" s="1023"/>
      <c r="M9" s="1023"/>
      <c r="N9" s="1023"/>
      <c r="O9" s="1023"/>
      <c r="P9" s="1023" t="s">
        <v>31</v>
      </c>
      <c r="Q9" s="1023"/>
      <c r="R9" s="1023"/>
      <c r="S9" s="1023"/>
      <c r="T9" s="1023"/>
      <c r="U9" s="1023" t="s">
        <v>59</v>
      </c>
      <c r="V9" s="1023"/>
      <c r="W9" s="1023"/>
      <c r="X9" s="1023"/>
      <c r="Y9" s="1023"/>
      <c r="Z9" s="1023" t="s">
        <v>336</v>
      </c>
      <c r="AA9" s="1023"/>
      <c r="AB9" s="1023"/>
      <c r="AC9" s="1023"/>
    </row>
    <row r="10" spans="1:30" ht="39.950000000000003" customHeight="1">
      <c r="B10" s="1026" t="s">
        <v>157</v>
      </c>
      <c r="C10" s="1026"/>
      <c r="D10" s="1026"/>
      <c r="E10" s="1026"/>
      <c r="F10" s="1023"/>
      <c r="G10" s="1023"/>
      <c r="H10" s="1023"/>
      <c r="I10" s="1023"/>
      <c r="J10" s="1023"/>
      <c r="K10" s="1023"/>
      <c r="L10" s="1023"/>
      <c r="M10" s="1023"/>
      <c r="N10" s="1023"/>
      <c r="O10" s="1023"/>
      <c r="P10" s="1023"/>
      <c r="Q10" s="1023"/>
      <c r="R10" s="1023"/>
      <c r="S10" s="1023"/>
      <c r="T10" s="1023"/>
      <c r="U10" s="1023"/>
      <c r="V10" s="1023"/>
      <c r="W10" s="1023"/>
      <c r="X10" s="1023"/>
      <c r="Y10" s="1023"/>
      <c r="Z10" s="1023"/>
      <c r="AA10" s="1023"/>
      <c r="AB10" s="1023"/>
      <c r="AC10" s="1023"/>
    </row>
    <row r="11" spans="1:30" s="1022" customFormat="1" ht="20.100000000000001" customHeight="1">
      <c r="B11" s="1025" t="s">
        <v>428</v>
      </c>
    </row>
    <row r="12" spans="1:30" s="1022" customFormat="1" ht="20.100000000000001" customHeight="1">
      <c r="B12" s="1027" t="s">
        <v>386</v>
      </c>
      <c r="C12" s="1027"/>
      <c r="D12" s="1027"/>
      <c r="E12" s="1027"/>
      <c r="F12" s="1027"/>
      <c r="G12" s="1027"/>
      <c r="H12" s="1027"/>
      <c r="I12" s="1027"/>
      <c r="J12" s="1027"/>
      <c r="K12" s="1027"/>
      <c r="L12" s="1027"/>
      <c r="M12" s="1027"/>
      <c r="N12" s="1027"/>
      <c r="O12" s="1027"/>
      <c r="P12" s="1027"/>
      <c r="Q12" s="1027"/>
      <c r="R12" s="1027"/>
      <c r="S12" s="1027"/>
      <c r="T12" s="1027"/>
      <c r="U12" s="1027"/>
      <c r="V12" s="1027"/>
      <c r="W12" s="1027"/>
      <c r="X12" s="1027"/>
      <c r="Y12" s="1027"/>
      <c r="Z12" s="1027"/>
      <c r="AA12" s="1027"/>
      <c r="AB12" s="1027"/>
      <c r="AC12" s="1027"/>
    </row>
    <row r="13" spans="1:30" ht="23.25" customHeight="1">
      <c r="B13" s="1028"/>
      <c r="C13" s="1028"/>
      <c r="D13" s="1028"/>
      <c r="E13" s="1028"/>
      <c r="F13" s="1028"/>
      <c r="G13" s="1028"/>
      <c r="H13" s="1028"/>
      <c r="I13" s="1028"/>
      <c r="J13" s="1028"/>
      <c r="K13" s="1028"/>
      <c r="L13" s="1028"/>
      <c r="M13" s="1028"/>
      <c r="N13" s="1028"/>
      <c r="O13" s="1028"/>
      <c r="P13" s="1028"/>
      <c r="Q13" s="1028"/>
      <c r="R13" s="1028"/>
      <c r="S13" s="1028"/>
      <c r="T13" s="1028"/>
      <c r="U13" s="1028"/>
      <c r="V13" s="1028"/>
      <c r="W13" s="1028"/>
      <c r="X13" s="1028"/>
      <c r="Y13" s="1028"/>
      <c r="Z13" s="1028"/>
      <c r="AA13" s="1028"/>
      <c r="AB13" s="1028"/>
      <c r="AC13" s="1028"/>
    </row>
    <row r="14" spans="1:30" ht="22.5" customHeight="1">
      <c r="A14" s="1024"/>
      <c r="B14" s="1024"/>
      <c r="C14" s="1024"/>
      <c r="D14" s="1024"/>
      <c r="E14" s="1024"/>
      <c r="F14" s="1024"/>
      <c r="G14" s="1024"/>
      <c r="H14" s="1024"/>
      <c r="I14" s="1024"/>
      <c r="J14" s="1024"/>
      <c r="K14" s="1024"/>
      <c r="L14" s="1024"/>
      <c r="M14" s="1024"/>
      <c r="O14" s="1024"/>
      <c r="P14" s="1024"/>
      <c r="Q14" s="1024"/>
      <c r="R14" s="1024"/>
      <c r="S14" s="1024"/>
      <c r="T14" s="1024"/>
      <c r="U14" s="1024"/>
      <c r="V14" s="1024"/>
      <c r="W14" s="1024"/>
      <c r="X14" s="1024"/>
      <c r="Y14" s="1024"/>
      <c r="Z14" s="1024"/>
      <c r="AA14" s="1024"/>
      <c r="AB14" s="1024"/>
      <c r="AC14" s="1024"/>
      <c r="AD14" s="1025"/>
    </row>
    <row r="15" spans="1:30" ht="24.95" customHeight="1">
      <c r="A15" s="1024" t="s">
        <v>426</v>
      </c>
      <c r="B15" s="1024"/>
      <c r="C15" s="1024"/>
      <c r="D15" s="1024"/>
      <c r="E15" s="1024"/>
      <c r="F15" s="1024"/>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row>
    <row r="16" spans="1:30" s="1022" customFormat="1" ht="24.95" customHeight="1">
      <c r="A16" s="1024" t="s">
        <v>1</v>
      </c>
      <c r="B16" s="1024"/>
      <c r="C16" s="1024"/>
      <c r="D16" s="1024"/>
      <c r="E16" s="1024"/>
      <c r="F16" s="1024"/>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row>
    <row r="17" spans="1:29" ht="20.100000000000001" customHeight="1">
      <c r="A17" s="1022" t="s">
        <v>95</v>
      </c>
    </row>
    <row r="18" spans="1:29" ht="27" customHeight="1">
      <c r="B18" s="1023" t="s">
        <v>351</v>
      </c>
      <c r="C18" s="1023"/>
      <c r="D18" s="1023"/>
      <c r="E18" s="1023"/>
      <c r="F18" s="1035" t="s">
        <v>129</v>
      </c>
      <c r="G18" s="1035"/>
      <c r="H18" s="1035"/>
      <c r="I18" s="1035"/>
      <c r="J18" s="1035"/>
      <c r="K18" s="1023" t="s">
        <v>437</v>
      </c>
      <c r="L18" s="1023"/>
      <c r="M18" s="1023"/>
      <c r="N18" s="1023"/>
      <c r="O18" s="1023"/>
      <c r="P18" s="1023" t="s">
        <v>31</v>
      </c>
      <c r="Q18" s="1023"/>
      <c r="R18" s="1023"/>
      <c r="S18" s="1023"/>
      <c r="T18" s="1023"/>
      <c r="U18" s="1023" t="s">
        <v>59</v>
      </c>
      <c r="V18" s="1023"/>
      <c r="W18" s="1023"/>
      <c r="X18" s="1023"/>
      <c r="Y18" s="1023"/>
      <c r="Z18" s="1023" t="s">
        <v>336</v>
      </c>
      <c r="AA18" s="1023"/>
      <c r="AB18" s="1023"/>
      <c r="AC18" s="1023"/>
    </row>
    <row r="19" spans="1:29" ht="39.950000000000003" customHeight="1">
      <c r="B19" s="1026" t="s">
        <v>157</v>
      </c>
      <c r="C19" s="1026"/>
      <c r="D19" s="1026"/>
      <c r="E19" s="1026"/>
      <c r="F19" s="1023"/>
      <c r="G19" s="1023"/>
      <c r="H19" s="1023"/>
      <c r="I19" s="1023"/>
      <c r="J19" s="1023"/>
      <c r="K19" s="1023"/>
      <c r="L19" s="1023"/>
      <c r="M19" s="1023"/>
      <c r="N19" s="1023"/>
      <c r="O19" s="1023"/>
      <c r="P19" s="1023"/>
      <c r="Q19" s="1023"/>
      <c r="R19" s="1023"/>
      <c r="S19" s="1023"/>
      <c r="T19" s="1023"/>
      <c r="U19" s="1023"/>
      <c r="V19" s="1023"/>
      <c r="W19" s="1023"/>
      <c r="X19" s="1023"/>
      <c r="Y19" s="1023"/>
      <c r="Z19" s="1023"/>
      <c r="AA19" s="1023"/>
      <c r="AB19" s="1023"/>
      <c r="AC19" s="1023"/>
    </row>
    <row r="20" spans="1:29" ht="20.100000000000001" customHeight="1">
      <c r="B20" s="1029" t="s">
        <v>428</v>
      </c>
      <c r="C20" s="1029"/>
      <c r="D20" s="1029"/>
      <c r="E20" s="1029"/>
      <c r="F20" s="1029"/>
      <c r="G20" s="1029"/>
      <c r="H20" s="1029"/>
      <c r="I20" s="1029"/>
      <c r="J20" s="1029"/>
      <c r="K20" s="1029"/>
      <c r="L20" s="1029"/>
      <c r="M20" s="1029"/>
      <c r="N20" s="1029"/>
      <c r="O20" s="1029"/>
      <c r="P20" s="1029"/>
      <c r="Q20" s="1029"/>
      <c r="R20" s="1029"/>
      <c r="S20" s="1029"/>
      <c r="T20" s="1029"/>
      <c r="U20" s="1029"/>
      <c r="V20" s="1029"/>
      <c r="W20" s="1029"/>
      <c r="X20" s="1029"/>
      <c r="Y20" s="1029"/>
      <c r="Z20" s="1029"/>
      <c r="AA20" s="1029"/>
      <c r="AB20" s="1029"/>
      <c r="AC20" s="1029"/>
    </row>
    <row r="21" spans="1:29" ht="22.5" customHeight="1"/>
    <row r="22" spans="1:29" ht="24.95" customHeight="1">
      <c r="A22" s="1024" t="s">
        <v>58</v>
      </c>
      <c r="B22" s="1024"/>
      <c r="C22" s="1024"/>
      <c r="D22" s="1024"/>
      <c r="E22" s="1024"/>
      <c r="F22" s="1024"/>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row>
    <row r="23" spans="1:29" s="1022" customFormat="1" ht="24.95" customHeight="1">
      <c r="A23" s="1024" t="s">
        <v>1</v>
      </c>
      <c r="B23" s="1024"/>
      <c r="C23" s="1024"/>
      <c r="D23" s="1024"/>
      <c r="E23" s="1024"/>
      <c r="F23" s="1024"/>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row>
    <row r="24" spans="1:29" ht="20.100000000000001" customHeight="1">
      <c r="A24" s="1022" t="s">
        <v>427</v>
      </c>
      <c r="B24" s="1030"/>
      <c r="C24" s="1030"/>
      <c r="D24" s="1030"/>
      <c r="E24" s="1030"/>
      <c r="F24" s="1030"/>
      <c r="G24" s="1030"/>
      <c r="H24" s="1024"/>
      <c r="I24" s="1024"/>
    </row>
    <row r="25" spans="1:29" ht="39.950000000000003" customHeight="1">
      <c r="B25" s="1023" t="s">
        <v>367</v>
      </c>
      <c r="C25" s="1023"/>
      <c r="D25" s="1023"/>
      <c r="E25" s="1023"/>
      <c r="F25" s="1023"/>
      <c r="G25" s="1023"/>
      <c r="H25" s="1023"/>
      <c r="I25" s="1023"/>
      <c r="J25" s="1023"/>
      <c r="K25" s="1023"/>
      <c r="L25" s="1023"/>
      <c r="M25" s="1023"/>
      <c r="N25" s="1023"/>
      <c r="O25" s="1023"/>
      <c r="P25" s="1023"/>
      <c r="Q25" s="1023"/>
      <c r="R25" s="1023"/>
      <c r="S25" s="1023"/>
      <c r="T25" s="1023"/>
      <c r="U25" s="1023"/>
      <c r="V25" s="1023"/>
      <c r="W25" s="1023"/>
      <c r="X25" s="1023"/>
      <c r="Y25" s="1023"/>
      <c r="Z25" s="1023"/>
      <c r="AA25" s="1023"/>
      <c r="AB25" s="1023"/>
      <c r="AC25" s="1023"/>
    </row>
    <row r="26" spans="1:29">
      <c r="B26" s="37"/>
      <c r="C26" s="37"/>
      <c r="D26" s="37"/>
      <c r="E26" s="37"/>
      <c r="F26" s="37"/>
      <c r="G26" s="37"/>
      <c r="H26" s="47"/>
      <c r="I26" s="47"/>
    </row>
    <row r="27" spans="1:29" ht="24.95" customHeight="1">
      <c r="A27" s="1025"/>
      <c r="B27" s="1031" t="s">
        <v>419</v>
      </c>
      <c r="C27" s="1031"/>
      <c r="D27" s="1031"/>
      <c r="E27" s="1031"/>
      <c r="F27" s="1031"/>
      <c r="G27" s="1031"/>
      <c r="H27" s="1031"/>
      <c r="I27" s="1031"/>
      <c r="J27" s="1031"/>
      <c r="K27" s="1031"/>
      <c r="L27" s="1031"/>
      <c r="M27" s="1031"/>
      <c r="N27" s="1031"/>
      <c r="O27" s="1031"/>
      <c r="P27" s="1031"/>
      <c r="Q27" s="1031"/>
      <c r="R27" s="1031"/>
      <c r="S27" s="1031"/>
      <c r="T27" s="1031"/>
      <c r="U27" s="1031"/>
      <c r="V27" s="1031"/>
      <c r="W27" s="1031"/>
      <c r="X27" s="1031"/>
      <c r="Y27" s="1031"/>
      <c r="Z27" s="1036" t="s">
        <v>49</v>
      </c>
      <c r="AA27" s="1036"/>
      <c r="AB27" s="1036"/>
      <c r="AC27" s="1025"/>
    </row>
    <row r="28" spans="1:29" ht="24.95" customHeight="1">
      <c r="A28" s="1025"/>
      <c r="B28" s="1031"/>
      <c r="C28" s="1031"/>
      <c r="D28" s="1031"/>
      <c r="E28" s="1031"/>
      <c r="F28" s="1031"/>
      <c r="G28" s="1031"/>
      <c r="H28" s="1031"/>
      <c r="I28" s="1031"/>
      <c r="J28" s="1031"/>
      <c r="K28" s="1031"/>
      <c r="L28" s="1031"/>
      <c r="M28" s="1031"/>
      <c r="N28" s="1031"/>
      <c r="O28" s="1031"/>
      <c r="P28" s="1031"/>
      <c r="Q28" s="1031"/>
      <c r="R28" s="1031"/>
      <c r="S28" s="1031"/>
      <c r="T28" s="1031"/>
      <c r="U28" s="1031"/>
      <c r="V28" s="1031"/>
      <c r="W28" s="1031"/>
      <c r="X28" s="1031"/>
      <c r="Y28" s="1031"/>
      <c r="Z28" s="1036"/>
      <c r="AA28" s="1036"/>
      <c r="AB28" s="1036"/>
      <c r="AC28" s="1025"/>
    </row>
    <row r="29" spans="1:29" ht="24.95" customHeight="1">
      <c r="A29" s="1025"/>
      <c r="B29" s="1031"/>
      <c r="C29" s="1031"/>
      <c r="D29" s="1031"/>
      <c r="E29" s="1031"/>
      <c r="F29" s="1031"/>
      <c r="G29" s="1031"/>
      <c r="H29" s="1031"/>
      <c r="I29" s="1031"/>
      <c r="J29" s="1031"/>
      <c r="K29" s="1031"/>
      <c r="L29" s="1031"/>
      <c r="M29" s="1031"/>
      <c r="N29" s="1031"/>
      <c r="O29" s="1031"/>
      <c r="P29" s="1031"/>
      <c r="Q29" s="1031"/>
      <c r="R29" s="1031"/>
      <c r="S29" s="1031"/>
      <c r="T29" s="1031"/>
      <c r="U29" s="1031"/>
      <c r="V29" s="1031"/>
      <c r="W29" s="1031"/>
      <c r="X29" s="1031"/>
      <c r="Y29" s="1031"/>
      <c r="Z29" s="1036"/>
      <c r="AA29" s="1036"/>
      <c r="AB29" s="1036"/>
      <c r="AC29" s="1025"/>
    </row>
    <row r="30" spans="1:29" ht="24.95" customHeight="1">
      <c r="A30" s="1025"/>
      <c r="B30" s="1032" t="s">
        <v>429</v>
      </c>
      <c r="C30" s="1032"/>
      <c r="D30" s="1032"/>
      <c r="E30" s="1032"/>
      <c r="F30" s="1032"/>
      <c r="G30" s="1032"/>
      <c r="H30" s="1032"/>
      <c r="I30" s="1032"/>
      <c r="J30" s="1032"/>
      <c r="K30" s="1032"/>
      <c r="L30" s="1032"/>
      <c r="M30" s="1032"/>
      <c r="N30" s="1032"/>
      <c r="O30" s="1032"/>
      <c r="P30" s="1032"/>
      <c r="Q30" s="1032"/>
      <c r="R30" s="1032"/>
      <c r="S30" s="1032"/>
      <c r="T30" s="1032"/>
      <c r="U30" s="1032"/>
      <c r="V30" s="1032"/>
      <c r="W30" s="1032"/>
      <c r="X30" s="1032"/>
      <c r="Y30" s="1032"/>
      <c r="Z30" s="1037" t="s">
        <v>49</v>
      </c>
      <c r="AA30" s="1037"/>
      <c r="AB30" s="1037"/>
      <c r="AC30" s="1025"/>
    </row>
    <row r="31" spans="1:29" ht="24.95" customHeight="1">
      <c r="A31" s="1025"/>
      <c r="B31" s="1032"/>
      <c r="C31" s="1032"/>
      <c r="D31" s="1032"/>
      <c r="E31" s="1032"/>
      <c r="F31" s="1032"/>
      <c r="G31" s="1032"/>
      <c r="H31" s="1032"/>
      <c r="I31" s="1032"/>
      <c r="J31" s="1032"/>
      <c r="K31" s="1032"/>
      <c r="L31" s="1032"/>
      <c r="M31" s="1032"/>
      <c r="N31" s="1032"/>
      <c r="O31" s="1032"/>
      <c r="P31" s="1032"/>
      <c r="Q31" s="1032"/>
      <c r="R31" s="1032"/>
      <c r="S31" s="1032"/>
      <c r="T31" s="1032"/>
      <c r="U31" s="1032"/>
      <c r="V31" s="1032"/>
      <c r="W31" s="1032"/>
      <c r="X31" s="1032"/>
      <c r="Y31" s="1032"/>
      <c r="Z31" s="1037"/>
      <c r="AA31" s="1037"/>
      <c r="AB31" s="1037"/>
      <c r="AC31" s="1025"/>
    </row>
    <row r="32" spans="1:29" ht="24.95" customHeight="1">
      <c r="A32" s="1025"/>
      <c r="B32" s="1032"/>
      <c r="C32" s="1032"/>
      <c r="D32" s="1032"/>
      <c r="E32" s="1032"/>
      <c r="F32" s="1032"/>
      <c r="G32" s="1032"/>
      <c r="H32" s="1032"/>
      <c r="I32" s="1032"/>
      <c r="J32" s="1032"/>
      <c r="K32" s="1032"/>
      <c r="L32" s="1032"/>
      <c r="M32" s="1032"/>
      <c r="N32" s="1032"/>
      <c r="O32" s="1032"/>
      <c r="P32" s="1032"/>
      <c r="Q32" s="1032"/>
      <c r="R32" s="1032"/>
      <c r="S32" s="1032"/>
      <c r="T32" s="1032"/>
      <c r="U32" s="1032"/>
      <c r="V32" s="1032"/>
      <c r="W32" s="1032"/>
      <c r="X32" s="1032"/>
      <c r="Y32" s="1032"/>
      <c r="Z32" s="1037"/>
      <c r="AA32" s="1037"/>
      <c r="AB32" s="1037"/>
      <c r="AC32" s="1025"/>
    </row>
    <row r="33" spans="1:29" ht="24.95" customHeight="1">
      <c r="A33" s="1025"/>
      <c r="B33" s="1033" t="s">
        <v>432</v>
      </c>
      <c r="C33" s="1033"/>
      <c r="D33" s="1033"/>
      <c r="E33" s="1033"/>
      <c r="F33" s="1033"/>
      <c r="G33" s="1033"/>
      <c r="H33" s="1033"/>
      <c r="I33" s="1033"/>
      <c r="J33" s="1033"/>
      <c r="K33" s="1033"/>
      <c r="L33" s="1033"/>
      <c r="M33" s="1033"/>
      <c r="N33" s="1033"/>
      <c r="O33" s="1033"/>
      <c r="P33" s="1033"/>
      <c r="Q33" s="1033"/>
      <c r="R33" s="1033"/>
      <c r="S33" s="1033"/>
      <c r="T33" s="1033"/>
      <c r="U33" s="1033"/>
      <c r="V33" s="1033"/>
      <c r="W33" s="1033"/>
      <c r="X33" s="1033"/>
      <c r="Y33" s="1033"/>
      <c r="Z33" s="1038" t="s">
        <v>49</v>
      </c>
      <c r="AA33" s="1038"/>
      <c r="AB33" s="1038"/>
      <c r="AC33" s="1025"/>
    </row>
    <row r="34" spans="1:29" ht="24.95" customHeight="1">
      <c r="A34" s="1025"/>
      <c r="B34" s="1033"/>
      <c r="C34" s="1033"/>
      <c r="D34" s="1033"/>
      <c r="E34" s="1033"/>
      <c r="F34" s="1033"/>
      <c r="G34" s="1033"/>
      <c r="H34" s="1033"/>
      <c r="I34" s="1033"/>
      <c r="J34" s="1033"/>
      <c r="K34" s="1033"/>
      <c r="L34" s="1033"/>
      <c r="M34" s="1033"/>
      <c r="N34" s="1033"/>
      <c r="O34" s="1033"/>
      <c r="P34" s="1033"/>
      <c r="Q34" s="1033"/>
      <c r="R34" s="1033"/>
      <c r="S34" s="1033"/>
      <c r="T34" s="1033"/>
      <c r="U34" s="1033"/>
      <c r="V34" s="1033"/>
      <c r="W34" s="1033"/>
      <c r="X34" s="1033"/>
      <c r="Y34" s="1033"/>
      <c r="Z34" s="1038"/>
      <c r="AA34" s="1038"/>
      <c r="AB34" s="1038"/>
      <c r="AC34" s="1025"/>
    </row>
    <row r="35" spans="1:29" ht="24.95" customHeight="1">
      <c r="A35" s="1025"/>
      <c r="B35" s="1033"/>
      <c r="C35" s="1033"/>
      <c r="D35" s="1033"/>
      <c r="E35" s="1033"/>
      <c r="F35" s="1033"/>
      <c r="G35" s="1033"/>
      <c r="H35" s="1033"/>
      <c r="I35" s="1033"/>
      <c r="J35" s="1033"/>
      <c r="K35" s="1033"/>
      <c r="L35" s="1033"/>
      <c r="M35" s="1033"/>
      <c r="N35" s="1033"/>
      <c r="O35" s="1033"/>
      <c r="P35" s="1033"/>
      <c r="Q35" s="1033"/>
      <c r="R35" s="1033"/>
      <c r="S35" s="1033"/>
      <c r="T35" s="1033"/>
      <c r="U35" s="1033"/>
      <c r="V35" s="1033"/>
      <c r="W35" s="1033"/>
      <c r="X35" s="1033"/>
      <c r="Y35" s="1033"/>
      <c r="Z35" s="1038"/>
      <c r="AA35" s="1038"/>
      <c r="AB35" s="1038"/>
      <c r="AC35" s="1025"/>
    </row>
    <row r="36" spans="1:29" ht="24.95" customHeight="1">
      <c r="A36" s="1025"/>
      <c r="B36" s="1034" t="s">
        <v>433</v>
      </c>
      <c r="C36" s="1034"/>
      <c r="D36" s="1034"/>
      <c r="E36" s="1034"/>
      <c r="F36" s="1034"/>
      <c r="G36" s="1034"/>
      <c r="H36" s="1034"/>
      <c r="I36" s="1034"/>
      <c r="J36" s="1034"/>
      <c r="K36" s="1034"/>
      <c r="L36" s="1034"/>
      <c r="M36" s="1034"/>
      <c r="N36" s="1034"/>
      <c r="O36" s="1034"/>
      <c r="P36" s="1034"/>
      <c r="Q36" s="1034"/>
      <c r="R36" s="1034"/>
      <c r="S36" s="1034"/>
      <c r="T36" s="1034"/>
      <c r="U36" s="1034"/>
      <c r="V36" s="1034"/>
      <c r="W36" s="1034"/>
      <c r="X36" s="1034"/>
      <c r="Y36" s="1034"/>
      <c r="Z36" s="1039" t="s">
        <v>49</v>
      </c>
      <c r="AA36" s="1039"/>
      <c r="AB36" s="1039"/>
      <c r="AC36" s="1025"/>
    </row>
    <row r="37" spans="1:29" ht="24.95" customHeight="1">
      <c r="A37" s="1025"/>
      <c r="B37" s="1034"/>
      <c r="C37" s="1034"/>
      <c r="D37" s="1034"/>
      <c r="E37" s="1034"/>
      <c r="F37" s="1034"/>
      <c r="G37" s="1034"/>
      <c r="H37" s="1034"/>
      <c r="I37" s="1034"/>
      <c r="J37" s="1034"/>
      <c r="K37" s="1034"/>
      <c r="L37" s="1034"/>
      <c r="M37" s="1034"/>
      <c r="N37" s="1034"/>
      <c r="O37" s="1034"/>
      <c r="P37" s="1034"/>
      <c r="Q37" s="1034"/>
      <c r="R37" s="1034"/>
      <c r="S37" s="1034"/>
      <c r="T37" s="1034"/>
      <c r="U37" s="1034"/>
      <c r="V37" s="1034"/>
      <c r="W37" s="1034"/>
      <c r="X37" s="1034"/>
      <c r="Y37" s="1034"/>
      <c r="Z37" s="1039"/>
      <c r="AA37" s="1039"/>
      <c r="AB37" s="1039"/>
      <c r="AC37" s="1025"/>
    </row>
    <row r="38" spans="1:29" ht="24.95" customHeight="1">
      <c r="A38" s="1025"/>
      <c r="B38" s="1034"/>
      <c r="C38" s="1034"/>
      <c r="D38" s="1034"/>
      <c r="E38" s="1034"/>
      <c r="F38" s="1034"/>
      <c r="G38" s="1034"/>
      <c r="H38" s="1034"/>
      <c r="I38" s="1034"/>
      <c r="J38" s="1034"/>
      <c r="K38" s="1034"/>
      <c r="L38" s="1034"/>
      <c r="M38" s="1034"/>
      <c r="N38" s="1034"/>
      <c r="O38" s="1034"/>
      <c r="P38" s="1034"/>
      <c r="Q38" s="1034"/>
      <c r="R38" s="1034"/>
      <c r="S38" s="1034"/>
      <c r="T38" s="1034"/>
      <c r="U38" s="1034"/>
      <c r="V38" s="1034"/>
      <c r="W38" s="1034"/>
      <c r="X38" s="1034"/>
      <c r="Y38" s="1034"/>
      <c r="Z38" s="1039"/>
      <c r="AA38" s="1039"/>
      <c r="AB38" s="1039"/>
      <c r="AC38" s="1025"/>
    </row>
  </sheetData>
  <mergeCells count="47">
    <mergeCell ref="A2:E2"/>
    <mergeCell ref="F2:M2"/>
    <mergeCell ref="O2:S2"/>
    <mergeCell ref="T2:AC2"/>
    <mergeCell ref="A5:AC5"/>
    <mergeCell ref="A6:AC6"/>
    <mergeCell ref="B9:E9"/>
    <mergeCell ref="F9:J9"/>
    <mergeCell ref="K9:O9"/>
    <mergeCell ref="P9:T9"/>
    <mergeCell ref="U9:Y9"/>
    <mergeCell ref="Z9:AC9"/>
    <mergeCell ref="B10:E10"/>
    <mergeCell ref="F10:J10"/>
    <mergeCell ref="K10:O10"/>
    <mergeCell ref="P10:T10"/>
    <mergeCell ref="U10:Y10"/>
    <mergeCell ref="Z10:AC10"/>
    <mergeCell ref="B12:AC12"/>
    <mergeCell ref="B13:AC13"/>
    <mergeCell ref="A15:AC15"/>
    <mergeCell ref="A16:AC16"/>
    <mergeCell ref="B18:E18"/>
    <mergeCell ref="F18:J18"/>
    <mergeCell ref="K18:O18"/>
    <mergeCell ref="P18:T18"/>
    <mergeCell ref="U18:Y18"/>
    <mergeCell ref="Z18:AC18"/>
    <mergeCell ref="B19:E19"/>
    <mergeCell ref="F19:J19"/>
    <mergeCell ref="K19:O19"/>
    <mergeCell ref="P19:T19"/>
    <mergeCell ref="U19:Y19"/>
    <mergeCell ref="Z19:AC19"/>
    <mergeCell ref="B20:AC20"/>
    <mergeCell ref="A22:AC22"/>
    <mergeCell ref="A23:AC23"/>
    <mergeCell ref="B25:O25"/>
    <mergeCell ref="P25:AC25"/>
    <mergeCell ref="B27:Y29"/>
    <mergeCell ref="Z27:AB29"/>
    <mergeCell ref="B30:Y32"/>
    <mergeCell ref="Z30:AB32"/>
    <mergeCell ref="B33:Y35"/>
    <mergeCell ref="Z33:AB35"/>
    <mergeCell ref="B36:Y38"/>
    <mergeCell ref="Z36:AB38"/>
  </mergeCells>
  <phoneticPr fontId="22" type="Hiragana"/>
  <printOptions horizontalCentered="1"/>
  <pageMargins left="0.59027777777777779" right="0.39374999999999999" top="0.78749999999999998" bottom="0" header="0.51180555555555551" footer="0.51180555555555551"/>
  <pageSetup paperSize="9" scale="83" fitToWidth="1" fitToHeight="1" orientation="portrait" usePrinterDefaults="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8" tint="0.6"/>
  </sheetPr>
  <dimension ref="B1:AD123"/>
  <sheetViews>
    <sheetView zoomScaleSheetLayoutView="40" workbookViewId="0">
      <selection activeCell="B48" sqref="B48"/>
    </sheetView>
  </sheetViews>
  <sheetFormatPr defaultColWidth="3.5" defaultRowHeight="13.5"/>
  <cols>
    <col min="1" max="1" width="1.25" style="1" customWidth="1"/>
    <col min="2" max="2" width="3.125" style="1040" customWidth="1"/>
    <col min="3" max="30" width="3.125" style="1" customWidth="1"/>
    <col min="31" max="31" width="1.25" style="1" customWidth="1"/>
    <col min="32" max="16384" width="3.5" style="1"/>
  </cols>
  <sheetData>
    <row r="1" spans="2:30" s="15" customFormat="1">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2:30" s="15" customFormat="1">
      <c r="B2" s="15" t="s">
        <v>275</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pans="2:30" s="15" customFormat="1">
      <c r="B3" s="15"/>
      <c r="C3" s="15"/>
      <c r="D3" s="15"/>
      <c r="E3" s="15"/>
      <c r="F3" s="15"/>
      <c r="G3" s="15"/>
      <c r="H3" s="15"/>
      <c r="I3" s="15"/>
      <c r="J3" s="15"/>
      <c r="K3" s="15"/>
      <c r="L3" s="15"/>
      <c r="M3" s="15"/>
      <c r="N3" s="15"/>
      <c r="O3" s="15"/>
      <c r="P3" s="15"/>
      <c r="Q3" s="15"/>
      <c r="R3" s="15"/>
      <c r="S3" s="15"/>
      <c r="T3" s="15"/>
      <c r="U3" s="5" t="s">
        <v>125</v>
      </c>
      <c r="V3" s="47"/>
      <c r="W3" s="47"/>
      <c r="X3" s="47" t="s">
        <v>124</v>
      </c>
      <c r="Y3" s="47"/>
      <c r="Z3" s="47"/>
      <c r="AA3" s="47" t="s">
        <v>30</v>
      </c>
      <c r="AB3" s="47"/>
      <c r="AC3" s="47"/>
      <c r="AD3" s="47" t="s">
        <v>241</v>
      </c>
    </row>
    <row r="4" spans="2:30" s="15" customFormat="1">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5"/>
    </row>
    <row r="5" spans="2:30" s="15" customFormat="1" ht="27.75" customHeight="1">
      <c r="B5" s="1041" t="s">
        <v>298</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041"/>
      <c r="AD5" s="1041"/>
    </row>
    <row r="6" spans="2:30" s="15" customFormat="1">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2:30" s="15" customFormat="1" ht="23.25" customHeight="1">
      <c r="B7" s="1042" t="s">
        <v>263</v>
      </c>
      <c r="C7" s="1042"/>
      <c r="D7" s="1042"/>
      <c r="E7" s="1042"/>
      <c r="F7" s="1043"/>
      <c r="G7" s="1043"/>
      <c r="H7" s="1049"/>
      <c r="I7" s="1049"/>
      <c r="J7" s="1049"/>
      <c r="K7" s="1049"/>
      <c r="L7" s="1049"/>
      <c r="M7" s="1049"/>
      <c r="N7" s="1049"/>
      <c r="O7" s="1049"/>
      <c r="P7" s="1049"/>
      <c r="Q7" s="1049"/>
      <c r="R7" s="1049"/>
      <c r="S7" s="1049"/>
      <c r="T7" s="1049"/>
      <c r="U7" s="1049"/>
      <c r="V7" s="1049"/>
      <c r="W7" s="1049"/>
      <c r="X7" s="1049"/>
      <c r="Y7" s="1049"/>
      <c r="Z7" s="1049"/>
      <c r="AA7" s="1049"/>
      <c r="AB7" s="1049"/>
      <c r="AC7" s="1049"/>
      <c r="AD7" s="1054"/>
    </row>
    <row r="8" spans="2:30" ht="23.25" customHeight="1">
      <c r="B8" s="1043" t="s">
        <v>265</v>
      </c>
      <c r="C8" s="1049"/>
      <c r="D8" s="1049"/>
      <c r="E8" s="1049"/>
      <c r="F8" s="1054"/>
      <c r="G8" s="80" t="s">
        <v>22</v>
      </c>
      <c r="H8" s="1059" t="s">
        <v>245</v>
      </c>
      <c r="I8" s="1059"/>
      <c r="J8" s="1059"/>
      <c r="K8" s="1059"/>
      <c r="L8" s="47" t="s">
        <v>22</v>
      </c>
      <c r="M8" s="1059" t="s">
        <v>246</v>
      </c>
      <c r="N8" s="1059"/>
      <c r="O8" s="1059"/>
      <c r="P8" s="1059"/>
      <c r="Q8" s="47" t="s">
        <v>22</v>
      </c>
      <c r="R8" s="1059" t="s">
        <v>248</v>
      </c>
      <c r="S8" s="1072"/>
      <c r="T8" s="1072"/>
      <c r="U8" s="1072"/>
      <c r="V8" s="1072"/>
      <c r="W8" s="1072"/>
      <c r="X8" s="1072"/>
      <c r="Y8" s="1072"/>
      <c r="Z8" s="1072"/>
      <c r="AA8" s="1072"/>
      <c r="AB8" s="1072"/>
      <c r="AC8" s="1072"/>
      <c r="AD8" s="1082"/>
    </row>
    <row r="9" spans="2:30" ht="23.25" customHeight="1">
      <c r="B9" s="1044" t="s">
        <v>299</v>
      </c>
      <c r="C9" s="1050"/>
      <c r="D9" s="1050"/>
      <c r="E9" s="1050"/>
      <c r="F9" s="1055"/>
      <c r="G9" s="47" t="s">
        <v>22</v>
      </c>
      <c r="H9" s="1060" t="s">
        <v>300</v>
      </c>
      <c r="I9" s="1060"/>
      <c r="J9" s="1060"/>
      <c r="K9" s="1060"/>
      <c r="L9" s="1060"/>
      <c r="M9" s="1060"/>
      <c r="N9" s="1060"/>
      <c r="O9" s="1060"/>
      <c r="P9" s="1060"/>
      <c r="Q9" s="1060"/>
      <c r="R9" s="1060"/>
      <c r="S9" s="1073"/>
      <c r="T9" s="1073"/>
      <c r="U9" s="1073"/>
      <c r="V9" s="1073"/>
      <c r="W9" s="1073"/>
      <c r="X9" s="1073"/>
      <c r="Y9" s="1073"/>
      <c r="Z9" s="1073"/>
      <c r="AA9" s="1073"/>
      <c r="AB9" s="1073"/>
      <c r="AC9" s="1073"/>
      <c r="AD9" s="1083"/>
    </row>
    <row r="10" spans="2:30" ht="23.25" customHeight="1">
      <c r="B10" s="156"/>
      <c r="C10" s="15"/>
      <c r="D10" s="15"/>
      <c r="E10" s="15"/>
      <c r="F10" s="1056"/>
      <c r="G10" s="47" t="s">
        <v>22</v>
      </c>
      <c r="H10" s="2" t="s">
        <v>303</v>
      </c>
      <c r="I10" s="2"/>
      <c r="J10" s="2"/>
      <c r="K10" s="2"/>
      <c r="L10" s="2"/>
      <c r="M10" s="2"/>
      <c r="N10" s="2"/>
      <c r="O10" s="2"/>
      <c r="P10" s="2"/>
      <c r="Q10" s="2"/>
      <c r="R10" s="2"/>
      <c r="S10" s="1074"/>
      <c r="T10" s="1074"/>
      <c r="U10" s="1074"/>
      <c r="V10" s="1074"/>
      <c r="W10" s="1074"/>
      <c r="X10" s="1074"/>
      <c r="Y10" s="1074"/>
      <c r="Z10" s="1074"/>
      <c r="AA10" s="1074"/>
      <c r="AB10" s="1074"/>
      <c r="AC10" s="1074"/>
      <c r="AD10" s="1084"/>
    </row>
    <row r="11" spans="2:30" ht="23.25" customHeight="1">
      <c r="B11" s="1045"/>
      <c r="C11" s="153"/>
      <c r="D11" s="153"/>
      <c r="E11" s="153"/>
      <c r="F11" s="176"/>
      <c r="G11" s="107" t="s">
        <v>22</v>
      </c>
      <c r="H11" s="1061" t="s">
        <v>85</v>
      </c>
      <c r="I11" s="1062"/>
      <c r="J11" s="1062"/>
      <c r="K11" s="1062"/>
      <c r="L11" s="1062"/>
      <c r="M11" s="1062"/>
      <c r="N11" s="1062"/>
      <c r="O11" s="1062"/>
      <c r="P11" s="1062"/>
      <c r="Q11" s="1062"/>
      <c r="R11" s="1062"/>
      <c r="S11" s="1062"/>
      <c r="T11" s="1062"/>
      <c r="U11" s="1062"/>
      <c r="V11" s="1062"/>
      <c r="W11" s="1062"/>
      <c r="X11" s="1062"/>
      <c r="Y11" s="1062"/>
      <c r="Z11" s="1062"/>
      <c r="AA11" s="1062"/>
      <c r="AB11" s="1062"/>
      <c r="AC11" s="1062"/>
      <c r="AD11" s="1085"/>
    </row>
    <row r="12" spans="2:30" s="15" customFormat="1">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row>
    <row r="13" spans="2:30" s="15" customFormat="1">
      <c r="B13" s="15" t="s">
        <v>242</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row>
    <row r="14" spans="2:30" s="15" customFormat="1">
      <c r="B14" s="15" t="s">
        <v>267</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2"/>
      <c r="AD14" s="2"/>
    </row>
    <row r="15" spans="2:30" s="15" customFormat="1" ht="6" customHeight="1">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row>
    <row r="16" spans="2:30" s="15" customFormat="1" ht="4.5" customHeight="1">
      <c r="B16" s="55" t="s">
        <v>268</v>
      </c>
      <c r="C16" s="62"/>
      <c r="D16" s="62"/>
      <c r="E16" s="62"/>
      <c r="F16" s="108"/>
      <c r="G16" s="1044"/>
      <c r="H16" s="1050"/>
      <c r="I16" s="1050"/>
      <c r="J16" s="1050"/>
      <c r="K16" s="1050"/>
      <c r="L16" s="1050"/>
      <c r="M16" s="1050"/>
      <c r="N16" s="1050"/>
      <c r="O16" s="1050"/>
      <c r="P16" s="1050"/>
      <c r="Q16" s="1050"/>
      <c r="R16" s="1050"/>
      <c r="S16" s="1050"/>
      <c r="T16" s="1050"/>
      <c r="U16" s="1050"/>
      <c r="V16" s="1050"/>
      <c r="W16" s="1050"/>
      <c r="X16" s="1050"/>
      <c r="Y16" s="1050"/>
      <c r="Z16" s="1044"/>
      <c r="AA16" s="1050"/>
      <c r="AB16" s="1050"/>
      <c r="AC16" s="1081"/>
      <c r="AD16" s="1086"/>
    </row>
    <row r="17" spans="2:30" s="15" customFormat="1" ht="15.75" customHeight="1">
      <c r="B17" s="1046"/>
      <c r="C17" s="1041"/>
      <c r="D17" s="1041"/>
      <c r="E17" s="1041"/>
      <c r="F17" s="1057"/>
      <c r="G17" s="156"/>
      <c r="H17" s="15" t="s">
        <v>113</v>
      </c>
      <c r="I17" s="15"/>
      <c r="J17" s="15"/>
      <c r="K17" s="15"/>
      <c r="L17" s="15"/>
      <c r="M17" s="15"/>
      <c r="N17" s="15"/>
      <c r="O17" s="15"/>
      <c r="P17" s="15"/>
      <c r="Q17" s="15"/>
      <c r="R17" s="15"/>
      <c r="S17" s="15"/>
      <c r="T17" s="15"/>
      <c r="U17" s="15"/>
      <c r="V17" s="15"/>
      <c r="W17" s="15"/>
      <c r="X17" s="15"/>
      <c r="Y17" s="15"/>
      <c r="Z17" s="1079"/>
      <c r="AA17" s="1080" t="s">
        <v>249</v>
      </c>
      <c r="AB17" s="1080" t="s">
        <v>252</v>
      </c>
      <c r="AC17" s="1080" t="s">
        <v>254</v>
      </c>
      <c r="AD17" s="162"/>
    </row>
    <row r="18" spans="2:30" s="15" customFormat="1" ht="18.75" customHeight="1">
      <c r="B18" s="1046"/>
      <c r="C18" s="1041"/>
      <c r="D18" s="1041"/>
      <c r="E18" s="1041"/>
      <c r="F18" s="1057"/>
      <c r="G18" s="156"/>
      <c r="H18" s="15"/>
      <c r="I18" s="1063" t="s">
        <v>257</v>
      </c>
      <c r="J18" s="1065" t="s">
        <v>269</v>
      </c>
      <c r="K18" s="1070"/>
      <c r="L18" s="1070"/>
      <c r="M18" s="1070"/>
      <c r="N18" s="1070"/>
      <c r="O18" s="1070"/>
      <c r="P18" s="1070"/>
      <c r="Q18" s="1070"/>
      <c r="R18" s="1070"/>
      <c r="S18" s="1070"/>
      <c r="T18" s="1070"/>
      <c r="U18" s="1049"/>
      <c r="V18" s="80"/>
      <c r="W18" s="84"/>
      <c r="X18" s="1054" t="s">
        <v>259</v>
      </c>
      <c r="Y18" s="15"/>
      <c r="Z18" s="124"/>
      <c r="AA18" s="1080"/>
      <c r="AB18" s="1080"/>
      <c r="AC18" s="1080"/>
      <c r="AD18" s="162"/>
    </row>
    <row r="19" spans="2:30" s="15" customFormat="1" ht="18.75" customHeight="1">
      <c r="B19" s="1046"/>
      <c r="C19" s="1041"/>
      <c r="D19" s="1041"/>
      <c r="E19" s="1041"/>
      <c r="F19" s="1057"/>
      <c r="G19" s="156"/>
      <c r="H19" s="15"/>
      <c r="I19" s="1063" t="s">
        <v>260</v>
      </c>
      <c r="J19" s="1066" t="s">
        <v>270</v>
      </c>
      <c r="K19" s="1049"/>
      <c r="L19" s="1049"/>
      <c r="M19" s="1049"/>
      <c r="N19" s="1049"/>
      <c r="O19" s="1049"/>
      <c r="P19" s="1049"/>
      <c r="Q19" s="1049"/>
      <c r="R19" s="1049"/>
      <c r="S19" s="1049"/>
      <c r="T19" s="1049"/>
      <c r="U19" s="1054"/>
      <c r="V19" s="107"/>
      <c r="W19" s="109"/>
      <c r="X19" s="176" t="s">
        <v>259</v>
      </c>
      <c r="Y19" s="1075"/>
      <c r="Z19" s="124"/>
      <c r="AA19" s="47" t="s">
        <v>22</v>
      </c>
      <c r="AB19" s="47" t="s">
        <v>252</v>
      </c>
      <c r="AC19" s="47" t="s">
        <v>22</v>
      </c>
      <c r="AD19" s="162"/>
    </row>
    <row r="20" spans="2:30" s="15" customFormat="1">
      <c r="B20" s="1046"/>
      <c r="C20" s="1041"/>
      <c r="D20" s="1041"/>
      <c r="E20" s="1041"/>
      <c r="F20" s="1057"/>
      <c r="G20" s="156"/>
      <c r="H20" s="15" t="s">
        <v>271</v>
      </c>
      <c r="I20" s="15"/>
      <c r="J20" s="15"/>
      <c r="K20" s="15"/>
      <c r="L20" s="15"/>
      <c r="M20" s="15"/>
      <c r="N20" s="15"/>
      <c r="O20" s="15"/>
      <c r="P20" s="15"/>
      <c r="Q20" s="15"/>
      <c r="R20" s="15"/>
      <c r="S20" s="15"/>
      <c r="T20" s="15"/>
      <c r="U20" s="15"/>
      <c r="V20" s="15"/>
      <c r="W20" s="15"/>
      <c r="X20" s="15"/>
      <c r="Y20" s="15"/>
      <c r="Z20" s="156"/>
      <c r="AA20" s="2"/>
      <c r="AB20" s="47"/>
      <c r="AC20" s="2"/>
      <c r="AD20" s="162"/>
    </row>
    <row r="21" spans="2:30" s="15" customFormat="1" ht="15.75" customHeight="1">
      <c r="B21" s="1046"/>
      <c r="C21" s="1041"/>
      <c r="D21" s="1041"/>
      <c r="E21" s="1041"/>
      <c r="F21" s="1057"/>
      <c r="G21" s="156"/>
      <c r="H21" s="15" t="s">
        <v>66</v>
      </c>
      <c r="I21" s="15"/>
      <c r="J21" s="15"/>
      <c r="K21" s="15"/>
      <c r="L21" s="15"/>
      <c r="M21" s="15"/>
      <c r="N21" s="15"/>
      <c r="O21" s="15"/>
      <c r="P21" s="15"/>
      <c r="Q21" s="15"/>
      <c r="R21" s="15"/>
      <c r="S21" s="15"/>
      <c r="T21" s="1075"/>
      <c r="U21" s="15"/>
      <c r="V21" s="1075"/>
      <c r="W21" s="15"/>
      <c r="X21" s="15"/>
      <c r="Y21" s="15"/>
      <c r="Z21" s="124"/>
      <c r="AA21" s="2"/>
      <c r="AB21" s="2"/>
      <c r="AC21" s="2"/>
      <c r="AD21" s="162"/>
    </row>
    <row r="22" spans="2:30" s="15" customFormat="1" ht="30" customHeight="1">
      <c r="B22" s="1046"/>
      <c r="C22" s="1041"/>
      <c r="D22" s="1041"/>
      <c r="E22" s="1041"/>
      <c r="F22" s="1057"/>
      <c r="G22" s="156"/>
      <c r="H22" s="15"/>
      <c r="I22" s="1063" t="s">
        <v>261</v>
      </c>
      <c r="J22" s="1065" t="s">
        <v>272</v>
      </c>
      <c r="K22" s="1070"/>
      <c r="L22" s="1070"/>
      <c r="M22" s="1070"/>
      <c r="N22" s="1070"/>
      <c r="O22" s="1070"/>
      <c r="P22" s="1070"/>
      <c r="Q22" s="1070"/>
      <c r="R22" s="1070"/>
      <c r="S22" s="1070"/>
      <c r="T22" s="1070"/>
      <c r="U22" s="1077"/>
      <c r="V22" s="80"/>
      <c r="W22" s="84"/>
      <c r="X22" s="1054" t="s">
        <v>259</v>
      </c>
      <c r="Y22" s="1075"/>
      <c r="Z22" s="124"/>
      <c r="AA22" s="47" t="s">
        <v>22</v>
      </c>
      <c r="AB22" s="47" t="s">
        <v>252</v>
      </c>
      <c r="AC22" s="47" t="s">
        <v>22</v>
      </c>
      <c r="AD22" s="162"/>
    </row>
    <row r="23" spans="2:30" s="15" customFormat="1" ht="6" customHeight="1">
      <c r="B23" s="1047"/>
      <c r="C23" s="1051"/>
      <c r="D23" s="1051"/>
      <c r="E23" s="1051"/>
      <c r="F23" s="1058"/>
      <c r="G23" s="1045"/>
      <c r="H23" s="153"/>
      <c r="I23" s="153"/>
      <c r="J23" s="153"/>
      <c r="K23" s="153"/>
      <c r="L23" s="153"/>
      <c r="M23" s="153"/>
      <c r="N23" s="153"/>
      <c r="O23" s="153"/>
      <c r="P23" s="153"/>
      <c r="Q23" s="153"/>
      <c r="R23" s="153"/>
      <c r="S23" s="153"/>
      <c r="T23" s="1076"/>
      <c r="U23" s="1076"/>
      <c r="V23" s="153"/>
      <c r="W23" s="153"/>
      <c r="X23" s="153"/>
      <c r="Y23" s="153"/>
      <c r="Z23" s="1045"/>
      <c r="AA23" s="153"/>
      <c r="AB23" s="153"/>
      <c r="AC23" s="1061"/>
      <c r="AD23" s="1087"/>
    </row>
    <row r="24" spans="2:30" s="15" customFormat="1" ht="9.75" customHeight="1">
      <c r="B24" s="1041"/>
      <c r="C24" s="1041"/>
      <c r="D24" s="1041"/>
      <c r="E24" s="1041"/>
      <c r="F24" s="1041"/>
      <c r="G24" s="15"/>
      <c r="H24" s="15"/>
      <c r="I24" s="15"/>
      <c r="J24" s="15"/>
      <c r="K24" s="15"/>
      <c r="L24" s="15"/>
      <c r="M24" s="15"/>
      <c r="N24" s="15"/>
      <c r="O24" s="15"/>
      <c r="P24" s="15"/>
      <c r="Q24" s="15"/>
      <c r="R24" s="15"/>
      <c r="S24" s="15"/>
      <c r="T24" s="1075"/>
      <c r="U24" s="1075"/>
      <c r="V24" s="15"/>
      <c r="W24" s="15"/>
      <c r="X24" s="15"/>
      <c r="Y24" s="15"/>
      <c r="Z24" s="15"/>
      <c r="AA24" s="15"/>
      <c r="AB24" s="15"/>
      <c r="AC24" s="15"/>
      <c r="AD24" s="15"/>
    </row>
    <row r="25" spans="2:30" s="15" customFormat="1">
      <c r="B25" s="15" t="s">
        <v>273</v>
      </c>
      <c r="C25" s="1041"/>
      <c r="D25" s="1041"/>
      <c r="E25" s="1041"/>
      <c r="F25" s="1041"/>
      <c r="G25" s="15"/>
      <c r="H25" s="15"/>
      <c r="I25" s="15"/>
      <c r="J25" s="15"/>
      <c r="K25" s="15"/>
      <c r="L25" s="15"/>
      <c r="M25" s="15"/>
      <c r="N25" s="15"/>
      <c r="O25" s="15"/>
      <c r="P25" s="15"/>
      <c r="Q25" s="15"/>
      <c r="R25" s="15"/>
      <c r="S25" s="15"/>
      <c r="T25" s="1075"/>
      <c r="U25" s="1075"/>
      <c r="V25" s="15"/>
      <c r="W25" s="15"/>
      <c r="X25" s="15"/>
      <c r="Y25" s="15"/>
      <c r="Z25" s="15"/>
      <c r="AA25" s="15"/>
      <c r="AB25" s="15"/>
      <c r="AC25" s="15"/>
      <c r="AD25" s="15"/>
    </row>
    <row r="26" spans="2:30" s="15" customFormat="1" ht="6.75" customHeight="1">
      <c r="B26" s="1041"/>
      <c r="C26" s="1041"/>
      <c r="D26" s="1041"/>
      <c r="E26" s="1041"/>
      <c r="F26" s="1041"/>
      <c r="G26" s="15"/>
      <c r="H26" s="15"/>
      <c r="I26" s="15"/>
      <c r="J26" s="15"/>
      <c r="K26" s="15"/>
      <c r="L26" s="15"/>
      <c r="M26" s="15"/>
      <c r="N26" s="15"/>
      <c r="O26" s="15"/>
      <c r="P26" s="15"/>
      <c r="Q26" s="15"/>
      <c r="R26" s="15"/>
      <c r="S26" s="15"/>
      <c r="T26" s="1075"/>
      <c r="U26" s="1075"/>
      <c r="V26" s="15"/>
      <c r="W26" s="15"/>
      <c r="X26" s="15"/>
      <c r="Y26" s="15"/>
      <c r="Z26" s="15"/>
      <c r="AA26" s="15"/>
      <c r="AB26" s="15"/>
      <c r="AC26" s="15"/>
      <c r="AD26" s="15"/>
    </row>
    <row r="27" spans="2:30" s="15" customFormat="1" ht="4.5" customHeight="1">
      <c r="B27" s="55" t="s">
        <v>268</v>
      </c>
      <c r="C27" s="62"/>
      <c r="D27" s="62"/>
      <c r="E27" s="62"/>
      <c r="F27" s="108"/>
      <c r="G27" s="1044"/>
      <c r="H27" s="1050"/>
      <c r="I27" s="1050"/>
      <c r="J27" s="1050"/>
      <c r="K27" s="1050"/>
      <c r="L27" s="1050"/>
      <c r="M27" s="1050"/>
      <c r="N27" s="1050"/>
      <c r="O27" s="1050"/>
      <c r="P27" s="1050"/>
      <c r="Q27" s="1050"/>
      <c r="R27" s="1050"/>
      <c r="S27" s="1050"/>
      <c r="T27" s="1050"/>
      <c r="U27" s="1050"/>
      <c r="V27" s="1050"/>
      <c r="W27" s="1050"/>
      <c r="X27" s="1050"/>
      <c r="Y27" s="1050"/>
      <c r="Z27" s="1044"/>
      <c r="AA27" s="1050"/>
      <c r="AB27" s="1050"/>
      <c r="AC27" s="1060"/>
      <c r="AD27" s="1088"/>
    </row>
    <row r="28" spans="2:30" s="15" customFormat="1" ht="15.75" customHeight="1">
      <c r="B28" s="1046"/>
      <c r="C28" s="1041"/>
      <c r="D28" s="1041"/>
      <c r="E28" s="1041"/>
      <c r="F28" s="1057"/>
      <c r="G28" s="156"/>
      <c r="H28" s="15" t="s">
        <v>236</v>
      </c>
      <c r="I28" s="15"/>
      <c r="J28" s="15"/>
      <c r="K28" s="15"/>
      <c r="L28" s="15"/>
      <c r="M28" s="15"/>
      <c r="N28" s="15"/>
      <c r="O28" s="15"/>
      <c r="P28" s="15"/>
      <c r="Q28" s="15"/>
      <c r="R28" s="15"/>
      <c r="S28" s="15"/>
      <c r="T28" s="15"/>
      <c r="U28" s="15"/>
      <c r="V28" s="15"/>
      <c r="W28" s="15"/>
      <c r="X28" s="15"/>
      <c r="Y28" s="15"/>
      <c r="Z28" s="156"/>
      <c r="AA28" s="1080" t="s">
        <v>249</v>
      </c>
      <c r="AB28" s="1080" t="s">
        <v>252</v>
      </c>
      <c r="AC28" s="1080" t="s">
        <v>254</v>
      </c>
      <c r="AD28" s="1089"/>
    </row>
    <row r="29" spans="2:30" s="15" customFormat="1" ht="18.75" customHeight="1">
      <c r="B29" s="1046"/>
      <c r="C29" s="1041"/>
      <c r="D29" s="1041"/>
      <c r="E29" s="1041"/>
      <c r="F29" s="1057"/>
      <c r="G29" s="156"/>
      <c r="H29" s="15"/>
      <c r="I29" s="1063" t="s">
        <v>257</v>
      </c>
      <c r="J29" s="1065" t="s">
        <v>269</v>
      </c>
      <c r="K29" s="1070"/>
      <c r="L29" s="1070"/>
      <c r="M29" s="1070"/>
      <c r="N29" s="1070"/>
      <c r="O29" s="1070"/>
      <c r="P29" s="1070"/>
      <c r="Q29" s="1070"/>
      <c r="R29" s="1070"/>
      <c r="S29" s="1070"/>
      <c r="T29" s="1070"/>
      <c r="U29" s="1054"/>
      <c r="V29" s="80"/>
      <c r="W29" s="84"/>
      <c r="X29" s="1054" t="s">
        <v>259</v>
      </c>
      <c r="Y29" s="15"/>
      <c r="Z29" s="156"/>
      <c r="AA29" s="1080"/>
      <c r="AB29" s="1080"/>
      <c r="AC29" s="1080"/>
      <c r="AD29" s="162"/>
    </row>
    <row r="30" spans="2:30" s="15" customFormat="1" ht="18.75" customHeight="1">
      <c r="B30" s="1046"/>
      <c r="C30" s="1041"/>
      <c r="D30" s="1041"/>
      <c r="E30" s="1041"/>
      <c r="F30" s="1057"/>
      <c r="G30" s="156"/>
      <c r="H30" s="15"/>
      <c r="I30" s="1064" t="s">
        <v>260</v>
      </c>
      <c r="J30" s="1067" t="s">
        <v>270</v>
      </c>
      <c r="K30" s="153"/>
      <c r="L30" s="153"/>
      <c r="M30" s="153"/>
      <c r="N30" s="153"/>
      <c r="O30" s="153"/>
      <c r="P30" s="153"/>
      <c r="Q30" s="153"/>
      <c r="R30" s="153"/>
      <c r="S30" s="153"/>
      <c r="T30" s="153"/>
      <c r="U30" s="176"/>
      <c r="V30" s="107"/>
      <c r="W30" s="109"/>
      <c r="X30" s="176" t="s">
        <v>259</v>
      </c>
      <c r="Y30" s="1075"/>
      <c r="Z30" s="124"/>
      <c r="AA30" s="47" t="s">
        <v>22</v>
      </c>
      <c r="AB30" s="47" t="s">
        <v>252</v>
      </c>
      <c r="AC30" s="47" t="s">
        <v>22</v>
      </c>
      <c r="AD30" s="162"/>
    </row>
    <row r="31" spans="2:30" s="15" customFormat="1" ht="6" customHeight="1">
      <c r="B31" s="1047"/>
      <c r="C31" s="1051"/>
      <c r="D31" s="1051"/>
      <c r="E31" s="1051"/>
      <c r="F31" s="1058"/>
      <c r="G31" s="1045"/>
      <c r="H31" s="153"/>
      <c r="I31" s="153"/>
      <c r="J31" s="153"/>
      <c r="K31" s="153"/>
      <c r="L31" s="153"/>
      <c r="M31" s="153"/>
      <c r="N31" s="153"/>
      <c r="O31" s="153"/>
      <c r="P31" s="153"/>
      <c r="Q31" s="153"/>
      <c r="R31" s="153"/>
      <c r="S31" s="153"/>
      <c r="T31" s="1076"/>
      <c r="U31" s="1076"/>
      <c r="V31" s="153"/>
      <c r="W31" s="153"/>
      <c r="X31" s="153"/>
      <c r="Y31" s="153"/>
      <c r="Z31" s="1045"/>
      <c r="AA31" s="153"/>
      <c r="AB31" s="153"/>
      <c r="AC31" s="1061"/>
      <c r="AD31" s="1087"/>
    </row>
    <row r="32" spans="2:30" s="15" customFormat="1" ht="9.75" customHeight="1">
      <c r="B32" s="1041"/>
      <c r="C32" s="1041"/>
      <c r="D32" s="1041"/>
      <c r="E32" s="1041"/>
      <c r="F32" s="1041"/>
      <c r="G32" s="15"/>
      <c r="H32" s="15"/>
      <c r="I32" s="15"/>
      <c r="J32" s="15"/>
      <c r="K32" s="15"/>
      <c r="L32" s="15"/>
      <c r="M32" s="15"/>
      <c r="N32" s="15"/>
      <c r="O32" s="15"/>
      <c r="P32" s="15"/>
      <c r="Q32" s="15"/>
      <c r="R32" s="15"/>
      <c r="S32" s="15"/>
      <c r="T32" s="1075"/>
      <c r="U32" s="1075"/>
      <c r="V32" s="15"/>
      <c r="W32" s="15"/>
      <c r="X32" s="15"/>
      <c r="Y32" s="15"/>
      <c r="Z32" s="15"/>
      <c r="AA32" s="15"/>
      <c r="AB32" s="15"/>
      <c r="AC32" s="15"/>
      <c r="AD32" s="15"/>
    </row>
    <row r="33" spans="2:30" s="15" customFormat="1" ht="13.5" customHeight="1">
      <c r="B33" s="15" t="s">
        <v>490</v>
      </c>
      <c r="C33" s="1041"/>
      <c r="D33" s="1041"/>
      <c r="E33" s="1041"/>
      <c r="F33" s="1041"/>
      <c r="G33" s="15"/>
      <c r="H33" s="15"/>
      <c r="I33" s="15"/>
      <c r="J33" s="15"/>
      <c r="K33" s="15"/>
      <c r="L33" s="15"/>
      <c r="M33" s="15"/>
      <c r="N33" s="15"/>
      <c r="O33" s="15"/>
      <c r="P33" s="15"/>
      <c r="Q33" s="15"/>
      <c r="R33" s="15"/>
      <c r="S33" s="15"/>
      <c r="T33" s="1075"/>
      <c r="U33" s="1075"/>
      <c r="V33" s="15"/>
      <c r="W33" s="15"/>
      <c r="X33" s="15"/>
      <c r="Y33" s="15"/>
      <c r="Z33" s="15"/>
      <c r="AA33" s="15"/>
      <c r="AB33" s="15"/>
      <c r="AC33" s="15"/>
      <c r="AD33" s="15"/>
    </row>
    <row r="34" spans="2:30" s="15" customFormat="1" ht="6.75" customHeight="1">
      <c r="B34" s="1041"/>
      <c r="C34" s="1041"/>
      <c r="D34" s="1041"/>
      <c r="E34" s="1041"/>
      <c r="F34" s="1041"/>
      <c r="G34" s="15"/>
      <c r="H34" s="15"/>
      <c r="I34" s="15"/>
      <c r="J34" s="15"/>
      <c r="K34" s="15"/>
      <c r="L34" s="15"/>
      <c r="M34" s="15"/>
      <c r="N34" s="15"/>
      <c r="O34" s="15"/>
      <c r="P34" s="15"/>
      <c r="Q34" s="15"/>
      <c r="R34" s="15"/>
      <c r="S34" s="15"/>
      <c r="T34" s="1075"/>
      <c r="U34" s="1075"/>
      <c r="V34" s="15"/>
      <c r="W34" s="15"/>
      <c r="X34" s="15"/>
      <c r="Y34" s="15"/>
      <c r="Z34" s="15"/>
      <c r="AA34" s="15"/>
      <c r="AB34" s="15"/>
      <c r="AC34" s="15"/>
      <c r="AD34" s="15"/>
    </row>
    <row r="35" spans="2:30" s="15" customFormat="1" ht="4.5" customHeight="1">
      <c r="B35" s="55" t="s">
        <v>268</v>
      </c>
      <c r="C35" s="62"/>
      <c r="D35" s="62"/>
      <c r="E35" s="62"/>
      <c r="F35" s="108"/>
      <c r="G35" s="1044"/>
      <c r="H35" s="1050"/>
      <c r="I35" s="1050"/>
      <c r="J35" s="1050"/>
      <c r="K35" s="1050"/>
      <c r="L35" s="1050"/>
      <c r="M35" s="1050"/>
      <c r="N35" s="1050"/>
      <c r="O35" s="1050"/>
      <c r="P35" s="1050"/>
      <c r="Q35" s="1050"/>
      <c r="R35" s="1050"/>
      <c r="S35" s="1050"/>
      <c r="T35" s="1050"/>
      <c r="U35" s="1050"/>
      <c r="V35" s="1050"/>
      <c r="W35" s="1050"/>
      <c r="X35" s="1050"/>
      <c r="Y35" s="1050"/>
      <c r="Z35" s="1044"/>
      <c r="AA35" s="1050"/>
      <c r="AB35" s="1050"/>
      <c r="AC35" s="1060"/>
      <c r="AD35" s="1088"/>
    </row>
    <row r="36" spans="2:30" s="15" customFormat="1" ht="15.75" customHeight="1">
      <c r="B36" s="1046"/>
      <c r="C36" s="1041"/>
      <c r="D36" s="1041"/>
      <c r="E36" s="1041"/>
      <c r="F36" s="1057"/>
      <c r="G36" s="156"/>
      <c r="H36" s="15" t="s">
        <v>276</v>
      </c>
      <c r="I36" s="15"/>
      <c r="J36" s="15"/>
      <c r="K36" s="15"/>
      <c r="L36" s="15"/>
      <c r="M36" s="15"/>
      <c r="N36" s="15"/>
      <c r="O36" s="15"/>
      <c r="P36" s="15"/>
      <c r="Q36" s="15"/>
      <c r="R36" s="15"/>
      <c r="S36" s="15"/>
      <c r="T36" s="15"/>
      <c r="U36" s="15"/>
      <c r="V36" s="15"/>
      <c r="W36" s="15"/>
      <c r="X36" s="15"/>
      <c r="Y36" s="15"/>
      <c r="Z36" s="156"/>
      <c r="AA36" s="1080" t="s">
        <v>249</v>
      </c>
      <c r="AB36" s="1080" t="s">
        <v>252</v>
      </c>
      <c r="AC36" s="1080" t="s">
        <v>254</v>
      </c>
      <c r="AD36" s="1089"/>
    </row>
    <row r="37" spans="2:30" s="15" customFormat="1" ht="18.75" customHeight="1">
      <c r="B37" s="1046"/>
      <c r="C37" s="1041"/>
      <c r="D37" s="1041"/>
      <c r="E37" s="1041"/>
      <c r="F37" s="1057"/>
      <c r="G37" s="156"/>
      <c r="H37" s="15"/>
      <c r="I37" s="1063" t="s">
        <v>257</v>
      </c>
      <c r="J37" s="1065" t="s">
        <v>269</v>
      </c>
      <c r="K37" s="1070"/>
      <c r="L37" s="1070"/>
      <c r="M37" s="1070"/>
      <c r="N37" s="1070"/>
      <c r="O37" s="1070"/>
      <c r="P37" s="1070"/>
      <c r="Q37" s="1070"/>
      <c r="R37" s="1070"/>
      <c r="S37" s="1070"/>
      <c r="T37" s="1070"/>
      <c r="U37" s="1054"/>
      <c r="V37" s="1063"/>
      <c r="W37" s="80"/>
      <c r="X37" s="1054" t="s">
        <v>259</v>
      </c>
      <c r="Y37" s="15"/>
      <c r="Z37" s="156"/>
      <c r="AA37" s="1080"/>
      <c r="AB37" s="1080"/>
      <c r="AC37" s="1080"/>
      <c r="AD37" s="162"/>
    </row>
    <row r="38" spans="2:30" s="15" customFormat="1" ht="18.75" customHeight="1">
      <c r="B38" s="1047"/>
      <c r="C38" s="1051"/>
      <c r="D38" s="1051"/>
      <c r="E38" s="1051"/>
      <c r="F38" s="1058"/>
      <c r="G38" s="156"/>
      <c r="H38" s="15"/>
      <c r="I38" s="1063" t="s">
        <v>260</v>
      </c>
      <c r="J38" s="1068" t="s">
        <v>270</v>
      </c>
      <c r="K38" s="1049"/>
      <c r="L38" s="1049"/>
      <c r="M38" s="1049"/>
      <c r="N38" s="1049"/>
      <c r="O38" s="1049"/>
      <c r="P38" s="1049"/>
      <c r="Q38" s="1049"/>
      <c r="R38" s="1049"/>
      <c r="S38" s="1049"/>
      <c r="T38" s="1049"/>
      <c r="U38" s="1054"/>
      <c r="V38" s="1063"/>
      <c r="W38" s="80"/>
      <c r="X38" s="1054" t="s">
        <v>259</v>
      </c>
      <c r="Y38" s="1075"/>
      <c r="Z38" s="124"/>
      <c r="AA38" s="47" t="s">
        <v>22</v>
      </c>
      <c r="AB38" s="47" t="s">
        <v>252</v>
      </c>
      <c r="AC38" s="47" t="s">
        <v>22</v>
      </c>
      <c r="AD38" s="162"/>
    </row>
    <row r="39" spans="2:30" s="15" customFormat="1" ht="6" customHeight="1">
      <c r="B39" s="1047"/>
      <c r="C39" s="33"/>
      <c r="D39" s="1051"/>
      <c r="E39" s="1051"/>
      <c r="F39" s="1058"/>
      <c r="G39" s="1045"/>
      <c r="H39" s="153"/>
      <c r="I39" s="153"/>
      <c r="J39" s="153"/>
      <c r="K39" s="153"/>
      <c r="L39" s="153"/>
      <c r="M39" s="153"/>
      <c r="N39" s="153"/>
      <c r="O39" s="153"/>
      <c r="P39" s="153"/>
      <c r="Q39" s="153"/>
      <c r="R39" s="153"/>
      <c r="S39" s="153"/>
      <c r="T39" s="1076"/>
      <c r="U39" s="1076"/>
      <c r="V39" s="153"/>
      <c r="W39" s="153"/>
      <c r="X39" s="153"/>
      <c r="Y39" s="153"/>
      <c r="Z39" s="1045"/>
      <c r="AA39" s="153"/>
      <c r="AB39" s="153"/>
      <c r="AC39" s="1061"/>
      <c r="AD39" s="1087"/>
    </row>
    <row r="40" spans="2:30" s="15" customFormat="1" ht="4.5" customHeight="1">
      <c r="B40" s="55" t="s">
        <v>280</v>
      </c>
      <c r="C40" s="62"/>
      <c r="D40" s="62"/>
      <c r="E40" s="62"/>
      <c r="F40" s="108"/>
      <c r="G40" s="1044"/>
      <c r="H40" s="1050"/>
      <c r="I40" s="1050"/>
      <c r="J40" s="1050"/>
      <c r="K40" s="1050"/>
      <c r="L40" s="1050"/>
      <c r="M40" s="1050"/>
      <c r="N40" s="1050"/>
      <c r="O40" s="1050"/>
      <c r="P40" s="1050"/>
      <c r="Q40" s="1050"/>
      <c r="R40" s="1050"/>
      <c r="S40" s="1050"/>
      <c r="T40" s="1050"/>
      <c r="U40" s="1050"/>
      <c r="V40" s="1050"/>
      <c r="W40" s="1050"/>
      <c r="X40" s="1050"/>
      <c r="Y40" s="1050"/>
      <c r="Z40" s="1044"/>
      <c r="AA40" s="1050"/>
      <c r="AB40" s="1050"/>
      <c r="AC40" s="1060"/>
      <c r="AD40" s="1088"/>
    </row>
    <row r="41" spans="2:30" s="15" customFormat="1" ht="15.75" customHeight="1">
      <c r="B41" s="1046"/>
      <c r="C41" s="1041"/>
      <c r="D41" s="1041"/>
      <c r="E41" s="1041"/>
      <c r="F41" s="1057"/>
      <c r="G41" s="156"/>
      <c r="H41" s="15" t="s">
        <v>278</v>
      </c>
      <c r="I41" s="15"/>
      <c r="J41" s="15"/>
      <c r="K41" s="15"/>
      <c r="L41" s="15"/>
      <c r="M41" s="15"/>
      <c r="N41" s="15"/>
      <c r="O41" s="15"/>
      <c r="P41" s="15"/>
      <c r="Q41" s="15"/>
      <c r="R41" s="15"/>
      <c r="S41" s="15"/>
      <c r="T41" s="15"/>
      <c r="U41" s="15"/>
      <c r="V41" s="15"/>
      <c r="W41" s="15"/>
      <c r="X41" s="15"/>
      <c r="Y41" s="15"/>
      <c r="Z41" s="156"/>
      <c r="AA41" s="1080" t="s">
        <v>249</v>
      </c>
      <c r="AB41" s="1080" t="s">
        <v>252</v>
      </c>
      <c r="AC41" s="1080" t="s">
        <v>254</v>
      </c>
      <c r="AD41" s="1089"/>
    </row>
    <row r="42" spans="2:30" s="15" customFormat="1" ht="30" customHeight="1">
      <c r="B42" s="1046"/>
      <c r="C42" s="1041"/>
      <c r="D42" s="1041"/>
      <c r="E42" s="1041"/>
      <c r="F42" s="1057"/>
      <c r="G42" s="156"/>
      <c r="H42" s="15"/>
      <c r="I42" s="1063" t="s">
        <v>257</v>
      </c>
      <c r="J42" s="1069" t="s">
        <v>239</v>
      </c>
      <c r="K42" s="1071"/>
      <c r="L42" s="1071"/>
      <c r="M42" s="1071"/>
      <c r="N42" s="1071"/>
      <c r="O42" s="1071"/>
      <c r="P42" s="1071"/>
      <c r="Q42" s="1071"/>
      <c r="R42" s="1071"/>
      <c r="S42" s="1071"/>
      <c r="T42" s="1071"/>
      <c r="U42" s="1078"/>
      <c r="V42" s="1063"/>
      <c r="W42" s="80"/>
      <c r="X42" s="1054" t="s">
        <v>259</v>
      </c>
      <c r="Y42" s="15"/>
      <c r="Z42" s="156"/>
      <c r="AA42" s="15"/>
      <c r="AB42" s="15"/>
      <c r="AC42" s="2"/>
      <c r="AD42" s="162"/>
    </row>
    <row r="43" spans="2:30" s="15" customFormat="1" ht="33" customHeight="1">
      <c r="B43" s="1046"/>
      <c r="C43" s="1041"/>
      <c r="D43" s="1041"/>
      <c r="E43" s="1041"/>
      <c r="F43" s="1057"/>
      <c r="G43" s="156"/>
      <c r="H43" s="15"/>
      <c r="I43" s="1063" t="s">
        <v>260</v>
      </c>
      <c r="J43" s="1069" t="s">
        <v>282</v>
      </c>
      <c r="K43" s="1071"/>
      <c r="L43" s="1071"/>
      <c r="M43" s="1071"/>
      <c r="N43" s="1071"/>
      <c r="O43" s="1071"/>
      <c r="P43" s="1071"/>
      <c r="Q43" s="1071"/>
      <c r="R43" s="1071"/>
      <c r="S43" s="1071"/>
      <c r="T43" s="1071"/>
      <c r="U43" s="1078"/>
      <c r="V43" s="1063"/>
      <c r="W43" s="80"/>
      <c r="X43" s="176" t="s">
        <v>259</v>
      </c>
      <c r="Y43" s="1075"/>
      <c r="Z43" s="124"/>
      <c r="AA43" s="47" t="s">
        <v>22</v>
      </c>
      <c r="AB43" s="47" t="s">
        <v>252</v>
      </c>
      <c r="AC43" s="47" t="s">
        <v>22</v>
      </c>
      <c r="AD43" s="162"/>
    </row>
    <row r="44" spans="2:30" s="15" customFormat="1" ht="6" customHeight="1">
      <c r="B44" s="1047"/>
      <c r="C44" s="1051"/>
      <c r="D44" s="1051"/>
      <c r="E44" s="1051"/>
      <c r="F44" s="1058"/>
      <c r="G44" s="1045"/>
      <c r="H44" s="153"/>
      <c r="I44" s="153"/>
      <c r="J44" s="153"/>
      <c r="K44" s="153"/>
      <c r="L44" s="153"/>
      <c r="M44" s="153"/>
      <c r="N44" s="153"/>
      <c r="O44" s="153"/>
      <c r="P44" s="153"/>
      <c r="Q44" s="153"/>
      <c r="R44" s="153"/>
      <c r="S44" s="153"/>
      <c r="T44" s="1076"/>
      <c r="U44" s="1076"/>
      <c r="V44" s="153"/>
      <c r="W44" s="153"/>
      <c r="X44" s="153"/>
      <c r="Y44" s="153"/>
      <c r="Z44" s="1045"/>
      <c r="AA44" s="153"/>
      <c r="AB44" s="153"/>
      <c r="AC44" s="1061"/>
      <c r="AD44" s="1087"/>
    </row>
    <row r="45" spans="2:30" s="15" customFormat="1" ht="6" customHeight="1">
      <c r="B45" s="1041"/>
      <c r="C45" s="1041"/>
      <c r="D45" s="1041"/>
      <c r="E45" s="1041"/>
      <c r="F45" s="1041"/>
      <c r="G45" s="15"/>
      <c r="H45" s="15"/>
      <c r="I45" s="15"/>
      <c r="J45" s="15"/>
      <c r="K45" s="15"/>
      <c r="L45" s="15"/>
      <c r="M45" s="15"/>
      <c r="N45" s="15"/>
      <c r="O45" s="15"/>
      <c r="P45" s="15"/>
      <c r="Q45" s="15"/>
      <c r="R45" s="15"/>
      <c r="S45" s="15"/>
      <c r="T45" s="1075"/>
      <c r="U45" s="1075"/>
      <c r="V45" s="15"/>
      <c r="W45" s="15"/>
      <c r="X45" s="15"/>
      <c r="Y45" s="15"/>
      <c r="Z45" s="15"/>
      <c r="AA45" s="15"/>
      <c r="AB45" s="15"/>
      <c r="AC45" s="15"/>
      <c r="AD45" s="15"/>
    </row>
    <row r="46" spans="2:30" s="15" customFormat="1">
      <c r="B46" s="1048" t="s">
        <v>285</v>
      </c>
      <c r="C46" s="1052"/>
      <c r="D46" s="1053" t="s">
        <v>306</v>
      </c>
      <c r="E46" s="1053"/>
      <c r="F46" s="1053"/>
      <c r="G46" s="1053"/>
      <c r="H46" s="1053"/>
      <c r="I46" s="1053"/>
      <c r="J46" s="1053"/>
      <c r="K46" s="1053"/>
      <c r="L46" s="1053"/>
      <c r="M46" s="1053"/>
      <c r="N46" s="1053"/>
      <c r="O46" s="1053"/>
      <c r="P46" s="1053"/>
      <c r="Q46" s="1053"/>
      <c r="R46" s="1053"/>
      <c r="S46" s="1053"/>
      <c r="T46" s="1053"/>
      <c r="U46" s="1053"/>
      <c r="V46" s="1053"/>
      <c r="W46" s="1053"/>
      <c r="X46" s="1053"/>
      <c r="Y46" s="1053"/>
      <c r="Z46" s="1053"/>
      <c r="AA46" s="1053"/>
      <c r="AB46" s="1053"/>
      <c r="AC46" s="1053"/>
      <c r="AD46" s="1053"/>
    </row>
    <row r="47" spans="2:30" s="15" customFormat="1" ht="29.25" customHeight="1">
      <c r="B47" s="1048"/>
      <c r="C47" s="1052"/>
      <c r="D47" s="1053"/>
      <c r="E47" s="1053"/>
      <c r="F47" s="1053"/>
      <c r="G47" s="1053"/>
      <c r="H47" s="1053"/>
      <c r="I47" s="1053"/>
      <c r="J47" s="1053"/>
      <c r="K47" s="1053"/>
      <c r="L47" s="1053"/>
      <c r="M47" s="1053"/>
      <c r="N47" s="1053"/>
      <c r="O47" s="1053"/>
      <c r="P47" s="1053"/>
      <c r="Q47" s="1053"/>
      <c r="R47" s="1053"/>
      <c r="S47" s="1053"/>
      <c r="T47" s="1053"/>
      <c r="U47" s="1053"/>
      <c r="V47" s="1053"/>
      <c r="W47" s="1053"/>
      <c r="X47" s="1053"/>
      <c r="Y47" s="1053"/>
      <c r="Z47" s="1053"/>
      <c r="AA47" s="1053"/>
      <c r="AB47" s="1053"/>
      <c r="AC47" s="1053"/>
      <c r="AD47" s="1053"/>
    </row>
    <row r="122" spans="3:7">
      <c r="C122" s="34"/>
      <c r="D122" s="34"/>
      <c r="E122" s="34"/>
      <c r="F122" s="34"/>
      <c r="G122" s="34"/>
    </row>
    <row r="123" spans="3:7">
      <c r="C123" s="35"/>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2"/>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9" tint="0.6"/>
    <pageSetUpPr fitToPage="1"/>
  </sheetPr>
  <dimension ref="A1:IV57"/>
  <sheetViews>
    <sheetView zoomScale="90" zoomScaleNormal="90" workbookViewId="0">
      <selection activeCell="A57" sqref="A57"/>
    </sheetView>
  </sheetViews>
  <sheetFormatPr defaultColWidth="4" defaultRowHeight="13.5"/>
  <cols>
    <col min="1" max="1" width="6.75" style="1022" bestFit="1" customWidth="1"/>
    <col min="2" max="2" width="10" style="1022" bestFit="1" customWidth="1"/>
    <col min="3" max="39" width="3.125" style="1022" customWidth="1"/>
    <col min="40" max="256" width="4.125" style="1022" bestFit="1" customWidth="1"/>
    <col min="257" max="16384" width="4" style="1"/>
  </cols>
  <sheetData>
    <row r="1" spans="1:45">
      <c r="A1" s="343"/>
      <c r="B1" s="338" t="s">
        <v>476</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S1" s="343"/>
    </row>
    <row r="2" spans="1:45" ht="10.5" customHeight="1">
      <c r="A2" s="343"/>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S2" s="343"/>
    </row>
    <row r="3" spans="1:45" ht="22.5" customHeight="1">
      <c r="A3" s="343"/>
      <c r="B3" s="1091" t="s">
        <v>439</v>
      </c>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c r="AD3" s="1091"/>
      <c r="AE3" s="1091"/>
      <c r="AF3" s="1091"/>
      <c r="AG3" s="1091"/>
      <c r="AH3" s="1091"/>
      <c r="AI3" s="1091"/>
      <c r="AJ3" s="1091"/>
      <c r="AK3" s="1091"/>
      <c r="AL3" s="1091"/>
      <c r="AM3" s="1091"/>
      <c r="AN3" s="343"/>
      <c r="AS3" s="343"/>
    </row>
    <row r="4" spans="1:45" ht="16.5" customHeight="1">
      <c r="A4" s="1024" t="s">
        <v>279</v>
      </c>
      <c r="B4" s="1024"/>
      <c r="C4" s="1024"/>
      <c r="D4" s="1024"/>
      <c r="E4" s="1024"/>
      <c r="F4" s="1024"/>
      <c r="G4" s="1024"/>
      <c r="H4" s="1024"/>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S4" s="343"/>
    </row>
    <row r="5" spans="1:45" ht="16.5" customHeight="1">
      <c r="A5" s="1080"/>
      <c r="B5" s="1080"/>
      <c r="C5" s="1080"/>
      <c r="D5" s="1080"/>
      <c r="E5" s="1080"/>
      <c r="F5" s="1080"/>
      <c r="G5" s="1080"/>
      <c r="H5" s="1080"/>
      <c r="I5" s="1080"/>
      <c r="J5" s="1108" t="s">
        <v>380</v>
      </c>
      <c r="K5" s="343"/>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S5" s="343"/>
    </row>
    <row r="6" spans="1:45" ht="9" customHeight="1">
      <c r="A6" s="343"/>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S6" s="343"/>
    </row>
    <row r="7" spans="1:45" ht="22.5" customHeight="1">
      <c r="A7" s="343"/>
      <c r="B7" s="1092" t="s">
        <v>72</v>
      </c>
      <c r="C7" s="1092"/>
      <c r="D7" s="1092"/>
      <c r="E7" s="1092"/>
      <c r="F7" s="1092"/>
      <c r="G7" s="1107"/>
      <c r="H7" s="1107"/>
      <c r="I7" s="1107"/>
      <c r="J7" s="1107"/>
      <c r="K7" s="1107"/>
      <c r="L7" s="1107"/>
      <c r="M7" s="1107"/>
      <c r="N7" s="1107"/>
      <c r="O7" s="1107"/>
      <c r="P7" s="1107"/>
      <c r="Q7" s="1107"/>
      <c r="R7" s="1107"/>
      <c r="S7" s="343"/>
      <c r="T7" s="1092" t="s">
        <v>43</v>
      </c>
      <c r="U7" s="1092"/>
      <c r="V7" s="1092"/>
      <c r="W7" s="1092"/>
      <c r="X7" s="1092"/>
      <c r="Y7" s="1092"/>
      <c r="Z7" s="1092"/>
      <c r="AA7" s="1107"/>
      <c r="AB7" s="1107"/>
      <c r="AC7" s="1107"/>
      <c r="AD7" s="1107"/>
      <c r="AE7" s="1107"/>
      <c r="AF7" s="1107"/>
      <c r="AG7" s="1107"/>
      <c r="AH7" s="1107"/>
      <c r="AI7" s="1107"/>
      <c r="AJ7" s="1107"/>
      <c r="AK7" s="1107"/>
      <c r="AL7" s="1107"/>
      <c r="AM7" s="1107"/>
      <c r="AS7" s="343"/>
    </row>
    <row r="8" spans="1:45" ht="15.75" customHeight="1">
      <c r="A8" s="343"/>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3"/>
      <c r="AM8" s="343"/>
      <c r="AS8" s="343"/>
    </row>
    <row r="9" spans="1:45" ht="20.25" customHeight="1">
      <c r="A9" s="343"/>
      <c r="B9" s="1093" t="s">
        <v>441</v>
      </c>
      <c r="C9" s="343"/>
      <c r="D9" s="343"/>
      <c r="E9" s="343"/>
      <c r="F9" s="343"/>
      <c r="G9" s="343"/>
      <c r="H9" s="343"/>
      <c r="I9" s="343"/>
      <c r="J9" s="343"/>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3"/>
      <c r="AL9" s="343"/>
      <c r="AM9" s="343"/>
      <c r="AS9" s="1025"/>
    </row>
    <row r="10" spans="1:45" ht="12.75" customHeight="1">
      <c r="A10" s="343"/>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S10" s="1025"/>
    </row>
    <row r="11" spans="1:45" ht="30" customHeight="1">
      <c r="A11" s="343"/>
      <c r="B11" s="1094" t="s">
        <v>442</v>
      </c>
      <c r="C11" s="1094"/>
      <c r="D11" s="1094"/>
      <c r="E11" s="1094"/>
      <c r="F11" s="1094"/>
      <c r="G11" s="1094"/>
      <c r="H11" s="1094"/>
      <c r="I11" s="1094"/>
      <c r="J11" s="1109" t="s">
        <v>449</v>
      </c>
      <c r="K11" s="1109"/>
      <c r="L11" s="1109"/>
      <c r="M11" s="1109"/>
      <c r="N11" s="1109"/>
      <c r="O11" s="1109"/>
      <c r="P11" s="1109"/>
      <c r="Q11" s="1115" t="s">
        <v>449</v>
      </c>
      <c r="R11" s="1115"/>
      <c r="S11" s="1115"/>
      <c r="T11" s="1115"/>
      <c r="U11" s="1115"/>
      <c r="V11" s="1115"/>
      <c r="W11" s="1115"/>
      <c r="X11" s="1121" t="s">
        <v>449</v>
      </c>
      <c r="Y11" s="1121"/>
      <c r="Z11" s="1121"/>
      <c r="AA11" s="1121"/>
      <c r="AB11" s="1121"/>
      <c r="AC11" s="1121"/>
      <c r="AD11" s="1121"/>
      <c r="AE11" s="1126" t="s">
        <v>453</v>
      </c>
      <c r="AF11" s="1126"/>
      <c r="AG11" s="1126"/>
      <c r="AH11" s="1126"/>
      <c r="AI11" s="1126"/>
      <c r="AJ11" s="1126"/>
      <c r="AK11" s="1126"/>
      <c r="AL11" s="343"/>
      <c r="AM11" s="343"/>
      <c r="AS11" s="1025"/>
    </row>
    <row r="12" spans="1:45" ht="30" customHeight="1">
      <c r="A12" s="343"/>
      <c r="B12" s="1095" t="s">
        <v>153</v>
      </c>
      <c r="C12" s="1095"/>
      <c r="D12" s="1095"/>
      <c r="E12" s="1095"/>
      <c r="F12" s="1095"/>
      <c r="G12" s="1095"/>
      <c r="H12" s="1095"/>
      <c r="I12" s="1095"/>
      <c r="J12" s="1110"/>
      <c r="K12" s="1110"/>
      <c r="L12" s="1110"/>
      <c r="M12" s="1110"/>
      <c r="N12" s="1110"/>
      <c r="O12" s="1110"/>
      <c r="P12" s="1110"/>
      <c r="Q12" s="1116"/>
      <c r="R12" s="1116"/>
      <c r="S12" s="1116"/>
      <c r="T12" s="1116"/>
      <c r="U12" s="1116"/>
      <c r="V12" s="1116"/>
      <c r="W12" s="1116"/>
      <c r="X12" s="1122"/>
      <c r="Y12" s="1122"/>
      <c r="Z12" s="1122"/>
      <c r="AA12" s="1122"/>
      <c r="AB12" s="1122"/>
      <c r="AC12" s="1122"/>
      <c r="AD12" s="1122"/>
      <c r="AE12" s="1103"/>
      <c r="AF12" s="1103"/>
      <c r="AG12" s="1103"/>
      <c r="AH12" s="1103"/>
      <c r="AI12" s="1103"/>
      <c r="AJ12" s="1103"/>
      <c r="AK12" s="1103"/>
      <c r="AL12" s="343"/>
      <c r="AM12" s="343"/>
      <c r="AS12" s="1111"/>
    </row>
    <row r="13" spans="1:45" ht="15.75" customHeight="1">
      <c r="A13" s="343"/>
      <c r="B13" s="343"/>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S13" s="343"/>
    </row>
    <row r="14" spans="1:45" ht="18" customHeight="1">
      <c r="A14" s="343"/>
      <c r="B14" s="1093" t="s">
        <v>73</v>
      </c>
      <c r="C14" s="343"/>
      <c r="D14" s="343"/>
      <c r="E14" s="343"/>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S14" s="343"/>
    </row>
    <row r="15" spans="1:45" ht="10.5" customHeight="1">
      <c r="A15" s="343"/>
      <c r="B15" s="1093"/>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S15" s="343"/>
    </row>
    <row r="16" spans="1:45" ht="22.5" customHeight="1">
      <c r="A16" s="343"/>
      <c r="B16" s="1096" t="s">
        <v>442</v>
      </c>
      <c r="C16" s="1096" t="s">
        <v>430</v>
      </c>
      <c r="D16" s="1096"/>
      <c r="E16" s="1096"/>
      <c r="F16" s="1096"/>
      <c r="G16" s="1096"/>
      <c r="H16" s="1096"/>
      <c r="I16" s="1096"/>
      <c r="J16" s="1096"/>
      <c r="K16" s="1096"/>
      <c r="L16" s="1096" t="s">
        <v>375</v>
      </c>
      <c r="M16" s="1096"/>
      <c r="N16" s="1096"/>
      <c r="O16" s="1096"/>
      <c r="P16" s="1096"/>
      <c r="Q16" s="1096"/>
      <c r="R16" s="1096"/>
      <c r="S16" s="1096"/>
      <c r="T16" s="1096"/>
      <c r="U16" s="1096"/>
      <c r="V16" s="1096"/>
      <c r="W16" s="1096" t="s">
        <v>371</v>
      </c>
      <c r="X16" s="1096"/>
      <c r="Y16" s="1096"/>
      <c r="Z16" s="1096"/>
      <c r="AA16" s="1096"/>
      <c r="AB16" s="1096"/>
      <c r="AC16" s="1096"/>
      <c r="AD16" s="1124" t="s">
        <v>340</v>
      </c>
      <c r="AE16" s="1124"/>
      <c r="AF16" s="1124"/>
      <c r="AG16" s="1124"/>
      <c r="AH16" s="1124"/>
      <c r="AI16" s="1094" t="s">
        <v>153</v>
      </c>
      <c r="AJ16" s="1094"/>
      <c r="AK16" s="1094"/>
      <c r="AL16" s="1094"/>
      <c r="AM16" s="1094"/>
      <c r="AS16" s="343"/>
    </row>
    <row r="17" spans="1:45" ht="22.5" customHeight="1">
      <c r="A17" s="1090"/>
      <c r="B17" s="1097" t="s">
        <v>443</v>
      </c>
      <c r="C17" s="1104" t="s">
        <v>448</v>
      </c>
      <c r="D17" s="1104"/>
      <c r="E17" s="1104"/>
      <c r="F17" s="1104"/>
      <c r="G17" s="1104"/>
      <c r="H17" s="1104"/>
      <c r="I17" s="1104"/>
      <c r="J17" s="1104"/>
      <c r="K17" s="1104"/>
      <c r="L17" s="1104"/>
      <c r="M17" s="1104"/>
      <c r="N17" s="1104"/>
      <c r="O17" s="1104"/>
      <c r="P17" s="1104"/>
      <c r="Q17" s="1104"/>
      <c r="R17" s="1104"/>
      <c r="S17" s="1104"/>
      <c r="T17" s="1104"/>
      <c r="U17" s="1104"/>
      <c r="V17" s="1104"/>
      <c r="W17" s="1104"/>
      <c r="X17" s="1104"/>
      <c r="Y17" s="1104"/>
      <c r="Z17" s="1104"/>
      <c r="AA17" s="1104"/>
      <c r="AB17" s="1104"/>
      <c r="AC17" s="1104"/>
      <c r="AD17" s="1120"/>
      <c r="AE17" s="1120"/>
      <c r="AF17" s="1120"/>
      <c r="AG17" s="1120"/>
      <c r="AH17" s="1120"/>
      <c r="AI17" s="1127"/>
      <c r="AJ17" s="1127"/>
      <c r="AK17" s="1127"/>
      <c r="AL17" s="1127"/>
      <c r="AM17" s="1127"/>
      <c r="AS17" s="1025"/>
    </row>
    <row r="18" spans="1:45" ht="22.5" customHeight="1">
      <c r="A18" s="1090"/>
      <c r="B18" s="1097"/>
      <c r="C18" s="1023" t="s">
        <v>448</v>
      </c>
      <c r="D18" s="1023"/>
      <c r="E18" s="1023"/>
      <c r="F18" s="1023"/>
      <c r="G18" s="1023"/>
      <c r="H18" s="1023"/>
      <c r="I18" s="1023"/>
      <c r="J18" s="1023"/>
      <c r="K18" s="1023"/>
      <c r="L18" s="1023"/>
      <c r="M18" s="1023"/>
      <c r="N18" s="1023"/>
      <c r="O18" s="1023"/>
      <c r="P18" s="1023"/>
      <c r="Q18" s="1023"/>
      <c r="R18" s="1023"/>
      <c r="S18" s="1023"/>
      <c r="T18" s="1023"/>
      <c r="U18" s="1023"/>
      <c r="V18" s="1023"/>
      <c r="W18" s="1023"/>
      <c r="X18" s="1023"/>
      <c r="Y18" s="1023"/>
      <c r="Z18" s="1023"/>
      <c r="AA18" s="1023"/>
      <c r="AB18" s="1023"/>
      <c r="AC18" s="1023"/>
      <c r="AD18" s="1125"/>
      <c r="AE18" s="1125"/>
      <c r="AF18" s="1125"/>
      <c r="AG18" s="1125"/>
      <c r="AH18" s="1125"/>
      <c r="AI18" s="1128"/>
      <c r="AJ18" s="1128"/>
      <c r="AK18" s="1128"/>
      <c r="AL18" s="1128"/>
      <c r="AM18" s="1128"/>
      <c r="AS18" s="1025"/>
    </row>
    <row r="19" spans="1:45" ht="22.5" customHeight="1">
      <c r="A19" s="1090"/>
      <c r="B19" s="1097"/>
      <c r="C19" s="1023" t="s">
        <v>448</v>
      </c>
      <c r="D19" s="1023"/>
      <c r="E19" s="1023"/>
      <c r="F19" s="1023"/>
      <c r="G19" s="1023"/>
      <c r="H19" s="1023"/>
      <c r="I19" s="1023"/>
      <c r="J19" s="1023"/>
      <c r="K19" s="1023"/>
      <c r="L19" s="1023"/>
      <c r="M19" s="1023"/>
      <c r="N19" s="1023"/>
      <c r="O19" s="1023"/>
      <c r="P19" s="1023"/>
      <c r="Q19" s="1023"/>
      <c r="R19" s="1023"/>
      <c r="S19" s="1023"/>
      <c r="T19" s="1023"/>
      <c r="U19" s="1023"/>
      <c r="V19" s="1023"/>
      <c r="W19" s="1023"/>
      <c r="X19" s="1023"/>
      <c r="Y19" s="1023"/>
      <c r="Z19" s="1023"/>
      <c r="AA19" s="1023"/>
      <c r="AB19" s="1023"/>
      <c r="AC19" s="1023"/>
      <c r="AD19" s="1125"/>
      <c r="AE19" s="1125"/>
      <c r="AF19" s="1125"/>
      <c r="AG19" s="1125"/>
      <c r="AH19" s="1125"/>
      <c r="AI19" s="1128"/>
      <c r="AJ19" s="1128"/>
      <c r="AK19" s="1128"/>
      <c r="AL19" s="1128"/>
      <c r="AM19" s="1128"/>
      <c r="AS19" s="1025"/>
    </row>
    <row r="20" spans="1:45" ht="22.5" customHeight="1">
      <c r="A20" s="1090"/>
      <c r="B20" s="1097"/>
      <c r="C20" s="1023" t="s">
        <v>448</v>
      </c>
      <c r="D20" s="1023"/>
      <c r="E20" s="1023"/>
      <c r="F20" s="1023"/>
      <c r="G20" s="1023"/>
      <c r="H20" s="1023"/>
      <c r="I20" s="1023"/>
      <c r="J20" s="1023"/>
      <c r="K20" s="1023"/>
      <c r="L20" s="1023"/>
      <c r="M20" s="1023"/>
      <c r="N20" s="1023"/>
      <c r="O20" s="1023"/>
      <c r="P20" s="1023"/>
      <c r="Q20" s="1023"/>
      <c r="R20" s="1023"/>
      <c r="S20" s="1023"/>
      <c r="T20" s="1023"/>
      <c r="U20" s="1023"/>
      <c r="V20" s="1023"/>
      <c r="W20" s="1023"/>
      <c r="X20" s="1023"/>
      <c r="Y20" s="1023"/>
      <c r="Z20" s="1023"/>
      <c r="AA20" s="1023"/>
      <c r="AB20" s="1023"/>
      <c r="AC20" s="1023"/>
      <c r="AD20" s="1125"/>
      <c r="AE20" s="1125"/>
      <c r="AF20" s="1125"/>
      <c r="AG20" s="1125"/>
      <c r="AH20" s="1125"/>
      <c r="AI20" s="1128"/>
      <c r="AJ20" s="1128"/>
      <c r="AK20" s="1128"/>
      <c r="AL20" s="1128"/>
      <c r="AM20" s="1128"/>
      <c r="AS20" s="1025"/>
    </row>
    <row r="21" spans="1:45" ht="22.5" customHeight="1">
      <c r="A21" s="1090"/>
      <c r="B21" s="1097"/>
      <c r="C21" s="1023" t="s">
        <v>448</v>
      </c>
      <c r="D21" s="1023"/>
      <c r="E21" s="1023"/>
      <c r="F21" s="1023"/>
      <c r="G21" s="1023"/>
      <c r="H21" s="1023"/>
      <c r="I21" s="1023"/>
      <c r="J21" s="1023"/>
      <c r="K21" s="1023"/>
      <c r="L21" s="1023"/>
      <c r="M21" s="1023"/>
      <c r="N21" s="1023"/>
      <c r="O21" s="1023"/>
      <c r="P21" s="1023"/>
      <c r="Q21" s="1023"/>
      <c r="R21" s="1023"/>
      <c r="S21" s="1023"/>
      <c r="T21" s="1023"/>
      <c r="U21" s="1023"/>
      <c r="V21" s="1023"/>
      <c r="W21" s="1023"/>
      <c r="X21" s="1023"/>
      <c r="Y21" s="1023"/>
      <c r="Z21" s="1023"/>
      <c r="AA21" s="1023"/>
      <c r="AB21" s="1023"/>
      <c r="AC21" s="1023"/>
      <c r="AD21" s="1125"/>
      <c r="AE21" s="1125"/>
      <c r="AF21" s="1125"/>
      <c r="AG21" s="1125"/>
      <c r="AH21" s="1125"/>
      <c r="AI21" s="1128"/>
      <c r="AJ21" s="1128"/>
      <c r="AK21" s="1128"/>
      <c r="AL21" s="1128"/>
      <c r="AM21" s="1128"/>
      <c r="AS21" s="1025"/>
    </row>
    <row r="22" spans="1:45" ht="22.5" customHeight="1">
      <c r="A22" s="1090"/>
      <c r="B22" s="1097"/>
      <c r="C22" s="1023" t="s">
        <v>448</v>
      </c>
      <c r="D22" s="1023"/>
      <c r="E22" s="1023"/>
      <c r="F22" s="1023"/>
      <c r="G22" s="1023"/>
      <c r="H22" s="1023"/>
      <c r="I22" s="1023"/>
      <c r="J22" s="1023"/>
      <c r="K22" s="1023"/>
      <c r="L22" s="1113"/>
      <c r="M22" s="1113"/>
      <c r="N22" s="1113"/>
      <c r="O22" s="1113"/>
      <c r="P22" s="1113"/>
      <c r="Q22" s="1113"/>
      <c r="R22" s="1113"/>
      <c r="S22" s="1113"/>
      <c r="T22" s="1113"/>
      <c r="U22" s="1113"/>
      <c r="V22" s="1113"/>
      <c r="W22" s="1023"/>
      <c r="X22" s="1023"/>
      <c r="Y22" s="1023"/>
      <c r="Z22" s="1023"/>
      <c r="AA22" s="1023"/>
      <c r="AB22" s="1023"/>
      <c r="AC22" s="1023"/>
      <c r="AD22" s="1125"/>
      <c r="AE22" s="1125"/>
      <c r="AF22" s="1125"/>
      <c r="AG22" s="1125"/>
      <c r="AH22" s="1125"/>
      <c r="AI22" s="1128"/>
      <c r="AJ22" s="1128"/>
      <c r="AK22" s="1128"/>
      <c r="AL22" s="1128"/>
      <c r="AM22" s="1128"/>
      <c r="AS22" s="1025"/>
    </row>
    <row r="23" spans="1:45" ht="22.5" customHeight="1">
      <c r="A23" s="1090"/>
      <c r="B23" s="1097"/>
      <c r="C23" s="1023" t="s">
        <v>448</v>
      </c>
      <c r="D23" s="1023"/>
      <c r="E23" s="1023"/>
      <c r="F23" s="1023"/>
      <c r="G23" s="1023"/>
      <c r="H23" s="1023"/>
      <c r="I23" s="1023"/>
      <c r="J23" s="1023"/>
      <c r="K23" s="1023"/>
      <c r="L23" s="1023"/>
      <c r="M23" s="1023"/>
      <c r="N23" s="1023"/>
      <c r="O23" s="1023"/>
      <c r="P23" s="1023"/>
      <c r="Q23" s="1023"/>
      <c r="R23" s="1023"/>
      <c r="S23" s="1023"/>
      <c r="T23" s="1023"/>
      <c r="U23" s="1023"/>
      <c r="V23" s="1023"/>
      <c r="W23" s="1023"/>
      <c r="X23" s="1023"/>
      <c r="Y23" s="1023"/>
      <c r="Z23" s="1023"/>
      <c r="AA23" s="1023"/>
      <c r="AB23" s="1023"/>
      <c r="AC23" s="1023"/>
      <c r="AD23" s="1125"/>
      <c r="AE23" s="1125"/>
      <c r="AF23" s="1125"/>
      <c r="AG23" s="1125"/>
      <c r="AH23" s="1125"/>
      <c r="AI23" s="1128"/>
      <c r="AJ23" s="1128"/>
      <c r="AK23" s="1128"/>
      <c r="AL23" s="1128"/>
      <c r="AM23" s="1128"/>
      <c r="AS23" s="1025"/>
    </row>
    <row r="24" spans="1:45" ht="22.5" customHeight="1">
      <c r="A24" s="1090"/>
      <c r="B24" s="1097"/>
      <c r="C24" s="1023" t="s">
        <v>448</v>
      </c>
      <c r="D24" s="1023"/>
      <c r="E24" s="1023"/>
      <c r="F24" s="1023"/>
      <c r="G24" s="1023"/>
      <c r="H24" s="1023"/>
      <c r="I24" s="1023"/>
      <c r="J24" s="1023"/>
      <c r="K24" s="1023"/>
      <c r="L24" s="1023"/>
      <c r="M24" s="1023"/>
      <c r="N24" s="1023"/>
      <c r="O24" s="1023"/>
      <c r="P24" s="1023"/>
      <c r="Q24" s="1023"/>
      <c r="R24" s="1023"/>
      <c r="S24" s="1023"/>
      <c r="T24" s="1023"/>
      <c r="U24" s="1023"/>
      <c r="V24" s="1023"/>
      <c r="W24" s="1023"/>
      <c r="X24" s="1023"/>
      <c r="Y24" s="1023"/>
      <c r="Z24" s="1023"/>
      <c r="AA24" s="1023"/>
      <c r="AB24" s="1023"/>
      <c r="AC24" s="1023"/>
      <c r="AD24" s="1125"/>
      <c r="AE24" s="1125"/>
      <c r="AF24" s="1125"/>
      <c r="AG24" s="1125"/>
      <c r="AH24" s="1125"/>
      <c r="AI24" s="1128"/>
      <c r="AJ24" s="1128"/>
      <c r="AK24" s="1128"/>
      <c r="AL24" s="1128"/>
      <c r="AM24" s="1128"/>
      <c r="AS24" s="1025"/>
    </row>
    <row r="25" spans="1:45" ht="22.5" customHeight="1">
      <c r="A25" s="1090"/>
      <c r="B25" s="1097"/>
      <c r="C25" s="1105"/>
      <c r="D25" s="1105"/>
      <c r="E25" s="1105"/>
      <c r="F25" s="1105"/>
      <c r="G25" s="1105"/>
      <c r="H25" s="1105"/>
      <c r="I25" s="1105"/>
      <c r="J25" s="1105"/>
      <c r="K25" s="1105"/>
      <c r="L25" s="1105"/>
      <c r="M25" s="1105"/>
      <c r="N25" s="1105"/>
      <c r="O25" s="1105"/>
      <c r="P25" s="1105"/>
      <c r="Q25" s="1105"/>
      <c r="R25" s="1105"/>
      <c r="S25" s="1105"/>
      <c r="T25" s="1105"/>
      <c r="U25" s="1105"/>
      <c r="V25" s="1105"/>
      <c r="W25" s="1118" t="s">
        <v>451</v>
      </c>
      <c r="X25" s="1118"/>
      <c r="Y25" s="1118"/>
      <c r="Z25" s="1118"/>
      <c r="AA25" s="1118"/>
      <c r="AB25" s="1118"/>
      <c r="AC25" s="1118"/>
      <c r="AD25" s="1118"/>
      <c r="AE25" s="1118"/>
      <c r="AF25" s="1118"/>
      <c r="AG25" s="1118"/>
      <c r="AH25" s="1118"/>
      <c r="AI25" s="1129"/>
      <c r="AJ25" s="1129"/>
      <c r="AK25" s="1129"/>
      <c r="AL25" s="1129"/>
      <c r="AM25" s="1129"/>
      <c r="AS25" s="1025"/>
    </row>
    <row r="26" spans="1:45" ht="22.5" customHeight="1">
      <c r="A26" s="1090"/>
      <c r="B26" s="1098" t="s">
        <v>443</v>
      </c>
      <c r="C26" s="1104" t="s">
        <v>448</v>
      </c>
      <c r="D26" s="1104"/>
      <c r="E26" s="1104"/>
      <c r="F26" s="1104"/>
      <c r="G26" s="1104"/>
      <c r="H26" s="1104"/>
      <c r="I26" s="1104"/>
      <c r="J26" s="1104"/>
      <c r="K26" s="1104"/>
      <c r="L26" s="1104"/>
      <c r="M26" s="1104"/>
      <c r="N26" s="1104"/>
      <c r="O26" s="1104"/>
      <c r="P26" s="1104"/>
      <c r="Q26" s="1104"/>
      <c r="R26" s="1104"/>
      <c r="S26" s="1104"/>
      <c r="T26" s="1104"/>
      <c r="U26" s="1104"/>
      <c r="V26" s="1104"/>
      <c r="W26" s="1104"/>
      <c r="X26" s="1104"/>
      <c r="Y26" s="1104"/>
      <c r="Z26" s="1104"/>
      <c r="AA26" s="1104"/>
      <c r="AB26" s="1104"/>
      <c r="AC26" s="1104"/>
      <c r="AD26" s="1120"/>
      <c r="AE26" s="1120"/>
      <c r="AF26" s="1120"/>
      <c r="AG26" s="1120"/>
      <c r="AH26" s="1120"/>
      <c r="AI26" s="1127"/>
      <c r="AJ26" s="1127"/>
      <c r="AK26" s="1127"/>
      <c r="AL26" s="1127"/>
      <c r="AM26" s="1127"/>
      <c r="AS26" s="1025"/>
    </row>
    <row r="27" spans="1:45" ht="22.5" customHeight="1">
      <c r="A27" s="1090"/>
      <c r="B27" s="1098"/>
      <c r="C27" s="1023" t="s">
        <v>448</v>
      </c>
      <c r="D27" s="1023"/>
      <c r="E27" s="1023"/>
      <c r="F27" s="1023"/>
      <c r="G27" s="1023"/>
      <c r="H27" s="1023"/>
      <c r="I27" s="1023"/>
      <c r="J27" s="1023"/>
      <c r="K27" s="1023"/>
      <c r="L27" s="1023"/>
      <c r="M27" s="1023"/>
      <c r="N27" s="1023"/>
      <c r="O27" s="1023"/>
      <c r="P27" s="1023"/>
      <c r="Q27" s="1023"/>
      <c r="R27" s="1023"/>
      <c r="S27" s="1023"/>
      <c r="T27" s="1023"/>
      <c r="U27" s="1023"/>
      <c r="V27" s="1023"/>
      <c r="W27" s="1023"/>
      <c r="X27" s="1023"/>
      <c r="Y27" s="1023"/>
      <c r="Z27" s="1023"/>
      <c r="AA27" s="1023"/>
      <c r="AB27" s="1023"/>
      <c r="AC27" s="1023"/>
      <c r="AD27" s="1125"/>
      <c r="AE27" s="1125"/>
      <c r="AF27" s="1125"/>
      <c r="AG27" s="1125"/>
      <c r="AH27" s="1125"/>
      <c r="AI27" s="1128"/>
      <c r="AJ27" s="1128"/>
      <c r="AK27" s="1128"/>
      <c r="AL27" s="1128"/>
      <c r="AM27" s="1128"/>
      <c r="AS27" s="1025"/>
    </row>
    <row r="28" spans="1:45" ht="22.5" customHeight="1">
      <c r="A28" s="1090"/>
      <c r="B28" s="1098"/>
      <c r="C28" s="1023" t="s">
        <v>448</v>
      </c>
      <c r="D28" s="1023"/>
      <c r="E28" s="1023"/>
      <c r="F28" s="1023"/>
      <c r="G28" s="1023"/>
      <c r="H28" s="1023"/>
      <c r="I28" s="1023"/>
      <c r="J28" s="1023"/>
      <c r="K28" s="1023"/>
      <c r="L28" s="1023"/>
      <c r="M28" s="1023"/>
      <c r="N28" s="1023"/>
      <c r="O28" s="1023"/>
      <c r="P28" s="1023"/>
      <c r="Q28" s="1023"/>
      <c r="R28" s="1023"/>
      <c r="S28" s="1023"/>
      <c r="T28" s="1023"/>
      <c r="U28" s="1023"/>
      <c r="V28" s="1023"/>
      <c r="W28" s="1023"/>
      <c r="X28" s="1023"/>
      <c r="Y28" s="1023"/>
      <c r="Z28" s="1023"/>
      <c r="AA28" s="1023"/>
      <c r="AB28" s="1023"/>
      <c r="AC28" s="1023"/>
      <c r="AD28" s="1125"/>
      <c r="AE28" s="1125"/>
      <c r="AF28" s="1125"/>
      <c r="AG28" s="1125"/>
      <c r="AH28" s="1125"/>
      <c r="AI28" s="1128"/>
      <c r="AJ28" s="1128"/>
      <c r="AK28" s="1128"/>
      <c r="AL28" s="1128"/>
      <c r="AM28" s="1128"/>
      <c r="AS28" s="1025"/>
    </row>
    <row r="29" spans="1:45" ht="22.5" customHeight="1">
      <c r="A29" s="1090"/>
      <c r="B29" s="1098"/>
      <c r="C29" s="1023" t="s">
        <v>448</v>
      </c>
      <c r="D29" s="1023"/>
      <c r="E29" s="1023"/>
      <c r="F29" s="1023"/>
      <c r="G29" s="1023"/>
      <c r="H29" s="1023"/>
      <c r="I29" s="1023"/>
      <c r="J29" s="1023"/>
      <c r="K29" s="1023"/>
      <c r="L29" s="1023"/>
      <c r="M29" s="1023"/>
      <c r="N29" s="1023"/>
      <c r="O29" s="1023"/>
      <c r="P29" s="1023"/>
      <c r="Q29" s="1023"/>
      <c r="R29" s="1023"/>
      <c r="S29" s="1023"/>
      <c r="T29" s="1023"/>
      <c r="U29" s="1023"/>
      <c r="V29" s="1023"/>
      <c r="W29" s="1023"/>
      <c r="X29" s="1023"/>
      <c r="Y29" s="1023"/>
      <c r="Z29" s="1023"/>
      <c r="AA29" s="1023"/>
      <c r="AB29" s="1023"/>
      <c r="AC29" s="1023"/>
      <c r="AD29" s="1125"/>
      <c r="AE29" s="1125"/>
      <c r="AF29" s="1125"/>
      <c r="AG29" s="1125"/>
      <c r="AH29" s="1125"/>
      <c r="AI29" s="1128"/>
      <c r="AJ29" s="1128"/>
      <c r="AK29" s="1128"/>
      <c r="AL29" s="1128"/>
      <c r="AM29" s="1128"/>
      <c r="AS29" s="1025"/>
    </row>
    <row r="30" spans="1:45" ht="22.5" customHeight="1">
      <c r="A30" s="1090"/>
      <c r="B30" s="1098"/>
      <c r="C30" s="1023" t="s">
        <v>448</v>
      </c>
      <c r="D30" s="1023"/>
      <c r="E30" s="1023"/>
      <c r="F30" s="1023"/>
      <c r="G30" s="1023"/>
      <c r="H30" s="1023"/>
      <c r="I30" s="1023"/>
      <c r="J30" s="1023"/>
      <c r="K30" s="1023"/>
      <c r="L30" s="1023"/>
      <c r="M30" s="1023"/>
      <c r="N30" s="1023"/>
      <c r="O30" s="1023"/>
      <c r="P30" s="1023"/>
      <c r="Q30" s="1023"/>
      <c r="R30" s="1023"/>
      <c r="S30" s="1023"/>
      <c r="T30" s="1023"/>
      <c r="U30" s="1023"/>
      <c r="V30" s="1023"/>
      <c r="W30" s="1023"/>
      <c r="X30" s="1023"/>
      <c r="Y30" s="1023"/>
      <c r="Z30" s="1023"/>
      <c r="AA30" s="1023"/>
      <c r="AB30" s="1023"/>
      <c r="AC30" s="1023"/>
      <c r="AD30" s="1125"/>
      <c r="AE30" s="1125"/>
      <c r="AF30" s="1125"/>
      <c r="AG30" s="1125"/>
      <c r="AH30" s="1125"/>
      <c r="AI30" s="1128"/>
      <c r="AJ30" s="1128"/>
      <c r="AK30" s="1128"/>
      <c r="AL30" s="1128"/>
      <c r="AM30" s="1128"/>
      <c r="AS30" s="1025"/>
    </row>
    <row r="31" spans="1:45" ht="22.5" customHeight="1">
      <c r="A31" s="1090"/>
      <c r="B31" s="1098"/>
      <c r="C31" s="1023" t="s">
        <v>448</v>
      </c>
      <c r="D31" s="1023"/>
      <c r="E31" s="1023"/>
      <c r="F31" s="1023"/>
      <c r="G31" s="1023"/>
      <c r="H31" s="1023"/>
      <c r="I31" s="1023"/>
      <c r="J31" s="1023"/>
      <c r="K31" s="1023"/>
      <c r="L31" s="1023"/>
      <c r="M31" s="1023"/>
      <c r="N31" s="1023"/>
      <c r="O31" s="1023"/>
      <c r="P31" s="1023"/>
      <c r="Q31" s="1023"/>
      <c r="R31" s="1023"/>
      <c r="S31" s="1023"/>
      <c r="T31" s="1023"/>
      <c r="U31" s="1023"/>
      <c r="V31" s="1023"/>
      <c r="W31" s="1023"/>
      <c r="X31" s="1023"/>
      <c r="Y31" s="1023"/>
      <c r="Z31" s="1023"/>
      <c r="AA31" s="1023"/>
      <c r="AB31" s="1023"/>
      <c r="AC31" s="1023"/>
      <c r="AD31" s="1125"/>
      <c r="AE31" s="1125"/>
      <c r="AF31" s="1125"/>
      <c r="AG31" s="1125"/>
      <c r="AH31" s="1125"/>
      <c r="AI31" s="1128"/>
      <c r="AJ31" s="1128"/>
      <c r="AK31" s="1128"/>
      <c r="AL31" s="1128"/>
      <c r="AM31" s="1128"/>
      <c r="AS31" s="1025"/>
    </row>
    <row r="32" spans="1:45" ht="22.5" customHeight="1">
      <c r="A32" s="1090"/>
      <c r="B32" s="1098"/>
      <c r="C32" s="1023" t="s">
        <v>448</v>
      </c>
      <c r="D32" s="1023"/>
      <c r="E32" s="1023"/>
      <c r="F32" s="1023"/>
      <c r="G32" s="1023"/>
      <c r="H32" s="1023"/>
      <c r="I32" s="1023"/>
      <c r="J32" s="1023"/>
      <c r="K32" s="1023"/>
      <c r="L32" s="1023"/>
      <c r="M32" s="1023"/>
      <c r="N32" s="1023"/>
      <c r="O32" s="1023"/>
      <c r="P32" s="1023"/>
      <c r="Q32" s="1023"/>
      <c r="R32" s="1023"/>
      <c r="S32" s="1023"/>
      <c r="T32" s="1023"/>
      <c r="U32" s="1023"/>
      <c r="V32" s="1023"/>
      <c r="W32" s="1023"/>
      <c r="X32" s="1023"/>
      <c r="Y32" s="1023"/>
      <c r="Z32" s="1023"/>
      <c r="AA32" s="1023"/>
      <c r="AB32" s="1023"/>
      <c r="AC32" s="1023"/>
      <c r="AD32" s="1125"/>
      <c r="AE32" s="1125"/>
      <c r="AF32" s="1125"/>
      <c r="AG32" s="1125"/>
      <c r="AH32" s="1125"/>
      <c r="AI32" s="1128"/>
      <c r="AJ32" s="1128"/>
      <c r="AK32" s="1128"/>
      <c r="AL32" s="1128"/>
      <c r="AM32" s="1128"/>
      <c r="AS32" s="1025"/>
    </row>
    <row r="33" spans="1:45" ht="22.5" customHeight="1">
      <c r="A33" s="1090"/>
      <c r="B33" s="1098"/>
      <c r="C33" s="1023" t="s">
        <v>448</v>
      </c>
      <c r="D33" s="1023"/>
      <c r="E33" s="1023"/>
      <c r="F33" s="1023"/>
      <c r="G33" s="1023"/>
      <c r="H33" s="1023"/>
      <c r="I33" s="1023"/>
      <c r="J33" s="1023"/>
      <c r="K33" s="1023"/>
      <c r="L33" s="1023"/>
      <c r="M33" s="1023"/>
      <c r="N33" s="1023"/>
      <c r="O33" s="1023"/>
      <c r="P33" s="1023"/>
      <c r="Q33" s="1023"/>
      <c r="R33" s="1023"/>
      <c r="S33" s="1023"/>
      <c r="T33" s="1023"/>
      <c r="U33" s="1023"/>
      <c r="V33" s="1023"/>
      <c r="W33" s="1023"/>
      <c r="X33" s="1023"/>
      <c r="Y33" s="1023"/>
      <c r="Z33" s="1023"/>
      <c r="AA33" s="1023"/>
      <c r="AB33" s="1023"/>
      <c r="AC33" s="1023"/>
      <c r="AD33" s="1125"/>
      <c r="AE33" s="1125"/>
      <c r="AF33" s="1125"/>
      <c r="AG33" s="1125"/>
      <c r="AH33" s="1125"/>
      <c r="AI33" s="1128"/>
      <c r="AJ33" s="1128"/>
      <c r="AK33" s="1128"/>
      <c r="AL33" s="1128"/>
      <c r="AM33" s="1128"/>
      <c r="AS33" s="1025"/>
    </row>
    <row r="34" spans="1:45" ht="22.5" customHeight="1">
      <c r="A34" s="1090"/>
      <c r="B34" s="1098"/>
      <c r="C34" s="1105"/>
      <c r="D34" s="1105"/>
      <c r="E34" s="1105"/>
      <c r="F34" s="1105"/>
      <c r="G34" s="1105"/>
      <c r="H34" s="1105"/>
      <c r="I34" s="1105"/>
      <c r="J34" s="1105"/>
      <c r="K34" s="1105"/>
      <c r="L34" s="1105"/>
      <c r="M34" s="1105"/>
      <c r="N34" s="1105"/>
      <c r="O34" s="1105"/>
      <c r="P34" s="1105"/>
      <c r="Q34" s="1105"/>
      <c r="R34" s="1105"/>
      <c r="S34" s="1105"/>
      <c r="T34" s="1105"/>
      <c r="U34" s="1105"/>
      <c r="V34" s="1105"/>
      <c r="W34" s="1118" t="s">
        <v>451</v>
      </c>
      <c r="X34" s="1118"/>
      <c r="Y34" s="1118"/>
      <c r="Z34" s="1118"/>
      <c r="AA34" s="1118"/>
      <c r="AB34" s="1118"/>
      <c r="AC34" s="1118"/>
      <c r="AD34" s="1118"/>
      <c r="AE34" s="1118"/>
      <c r="AF34" s="1118"/>
      <c r="AG34" s="1118"/>
      <c r="AH34" s="1118"/>
      <c r="AI34" s="1129"/>
      <c r="AJ34" s="1129"/>
      <c r="AK34" s="1129"/>
      <c r="AL34" s="1129"/>
      <c r="AM34" s="1129"/>
      <c r="AS34" s="1025"/>
    </row>
    <row r="35" spans="1:45" ht="22.5" customHeight="1">
      <c r="A35" s="1090"/>
      <c r="B35" s="1099" t="s">
        <v>443</v>
      </c>
      <c r="C35" s="1104" t="s">
        <v>448</v>
      </c>
      <c r="D35" s="1104"/>
      <c r="E35" s="1104"/>
      <c r="F35" s="1104"/>
      <c r="G35" s="1104"/>
      <c r="H35" s="1104"/>
      <c r="I35" s="1104"/>
      <c r="J35" s="1104"/>
      <c r="K35" s="1104"/>
      <c r="L35" s="1104"/>
      <c r="M35" s="1104"/>
      <c r="N35" s="1104"/>
      <c r="O35" s="1104"/>
      <c r="P35" s="1104"/>
      <c r="Q35" s="1104"/>
      <c r="R35" s="1104"/>
      <c r="S35" s="1104"/>
      <c r="T35" s="1104"/>
      <c r="U35" s="1104"/>
      <c r="V35" s="1104"/>
      <c r="W35" s="1104"/>
      <c r="X35" s="1104"/>
      <c r="Y35" s="1104"/>
      <c r="Z35" s="1104"/>
      <c r="AA35" s="1104"/>
      <c r="AB35" s="1104"/>
      <c r="AC35" s="1104"/>
      <c r="AD35" s="1120"/>
      <c r="AE35" s="1120"/>
      <c r="AF35" s="1120"/>
      <c r="AG35" s="1120"/>
      <c r="AH35" s="1120"/>
      <c r="AI35" s="1127"/>
      <c r="AJ35" s="1127"/>
      <c r="AK35" s="1127"/>
      <c r="AL35" s="1127"/>
      <c r="AM35" s="1127"/>
      <c r="AS35" s="1025"/>
    </row>
    <row r="36" spans="1:45" ht="22.5" customHeight="1">
      <c r="A36" s="1090"/>
      <c r="B36" s="1099"/>
      <c r="C36" s="1023" t="s">
        <v>448</v>
      </c>
      <c r="D36" s="1023"/>
      <c r="E36" s="1023"/>
      <c r="F36" s="1023"/>
      <c r="G36" s="1023"/>
      <c r="H36" s="1023"/>
      <c r="I36" s="1023"/>
      <c r="J36" s="1023"/>
      <c r="K36" s="1023"/>
      <c r="L36" s="1023"/>
      <c r="M36" s="1023"/>
      <c r="N36" s="1023"/>
      <c r="O36" s="1023"/>
      <c r="P36" s="1023"/>
      <c r="Q36" s="1023"/>
      <c r="R36" s="1023"/>
      <c r="S36" s="1023"/>
      <c r="T36" s="1023"/>
      <c r="U36" s="1023"/>
      <c r="V36" s="1023"/>
      <c r="W36" s="1023"/>
      <c r="X36" s="1023"/>
      <c r="Y36" s="1023"/>
      <c r="Z36" s="1023"/>
      <c r="AA36" s="1023"/>
      <c r="AB36" s="1023"/>
      <c r="AC36" s="1023"/>
      <c r="AD36" s="1125"/>
      <c r="AE36" s="1125"/>
      <c r="AF36" s="1125"/>
      <c r="AG36" s="1125"/>
      <c r="AH36" s="1125"/>
      <c r="AI36" s="1128"/>
      <c r="AJ36" s="1128"/>
      <c r="AK36" s="1128"/>
      <c r="AL36" s="1128"/>
      <c r="AM36" s="1128"/>
      <c r="AS36" s="1025"/>
    </row>
    <row r="37" spans="1:45" ht="22.5" customHeight="1">
      <c r="A37" s="1090"/>
      <c r="B37" s="1099"/>
      <c r="C37" s="1023" t="s">
        <v>448</v>
      </c>
      <c r="D37" s="1023"/>
      <c r="E37" s="1023"/>
      <c r="F37" s="1023"/>
      <c r="G37" s="1023"/>
      <c r="H37" s="1023"/>
      <c r="I37" s="1023"/>
      <c r="J37" s="1023"/>
      <c r="K37" s="1023"/>
      <c r="L37" s="1023"/>
      <c r="M37" s="1023"/>
      <c r="N37" s="1023"/>
      <c r="O37" s="1023"/>
      <c r="P37" s="1023"/>
      <c r="Q37" s="1023"/>
      <c r="R37" s="1023"/>
      <c r="S37" s="1023"/>
      <c r="T37" s="1023"/>
      <c r="U37" s="1023"/>
      <c r="V37" s="1023"/>
      <c r="W37" s="1023"/>
      <c r="X37" s="1023"/>
      <c r="Y37" s="1023"/>
      <c r="Z37" s="1023"/>
      <c r="AA37" s="1023"/>
      <c r="AB37" s="1023"/>
      <c r="AC37" s="1023"/>
      <c r="AD37" s="1125"/>
      <c r="AE37" s="1125"/>
      <c r="AF37" s="1125"/>
      <c r="AG37" s="1125"/>
      <c r="AH37" s="1125"/>
      <c r="AI37" s="1128"/>
      <c r="AJ37" s="1128"/>
      <c r="AK37" s="1128"/>
      <c r="AL37" s="1128"/>
      <c r="AM37" s="1128"/>
      <c r="AS37" s="1025"/>
    </row>
    <row r="38" spans="1:45" ht="22.5" customHeight="1">
      <c r="A38" s="1090"/>
      <c r="B38" s="1099"/>
      <c r="C38" s="1023" t="s">
        <v>448</v>
      </c>
      <c r="D38" s="1023"/>
      <c r="E38" s="1023"/>
      <c r="F38" s="1023"/>
      <c r="G38" s="1023"/>
      <c r="H38" s="1023"/>
      <c r="I38" s="1023"/>
      <c r="J38" s="1023"/>
      <c r="K38" s="1023"/>
      <c r="L38" s="1023"/>
      <c r="M38" s="1023"/>
      <c r="N38" s="1023"/>
      <c r="O38" s="1023"/>
      <c r="P38" s="1023"/>
      <c r="Q38" s="1023"/>
      <c r="R38" s="1023"/>
      <c r="S38" s="1023"/>
      <c r="T38" s="1023"/>
      <c r="U38" s="1023"/>
      <c r="V38" s="1023"/>
      <c r="W38" s="1023"/>
      <c r="X38" s="1023"/>
      <c r="Y38" s="1023"/>
      <c r="Z38" s="1023"/>
      <c r="AA38" s="1023"/>
      <c r="AB38" s="1023"/>
      <c r="AC38" s="1023"/>
      <c r="AD38" s="1125"/>
      <c r="AE38" s="1125"/>
      <c r="AF38" s="1125"/>
      <c r="AG38" s="1125"/>
      <c r="AH38" s="1125"/>
      <c r="AI38" s="1128"/>
      <c r="AJ38" s="1128"/>
      <c r="AK38" s="1128"/>
      <c r="AL38" s="1128"/>
      <c r="AM38" s="1128"/>
      <c r="AS38" s="1025"/>
    </row>
    <row r="39" spans="1:45" ht="22.5" customHeight="1">
      <c r="A39" s="1090"/>
      <c r="B39" s="1099"/>
      <c r="C39" s="1023" t="s">
        <v>448</v>
      </c>
      <c r="D39" s="1023"/>
      <c r="E39" s="1023"/>
      <c r="F39" s="1023"/>
      <c r="G39" s="1023"/>
      <c r="H39" s="1023"/>
      <c r="I39" s="1023"/>
      <c r="J39" s="1023"/>
      <c r="K39" s="1023"/>
      <c r="L39" s="1023"/>
      <c r="M39" s="1023"/>
      <c r="N39" s="1023"/>
      <c r="O39" s="1023"/>
      <c r="P39" s="1023"/>
      <c r="Q39" s="1023"/>
      <c r="R39" s="1023"/>
      <c r="S39" s="1023"/>
      <c r="T39" s="1023"/>
      <c r="U39" s="1023"/>
      <c r="V39" s="1023"/>
      <c r="W39" s="1023"/>
      <c r="X39" s="1023"/>
      <c r="Y39" s="1023"/>
      <c r="Z39" s="1023"/>
      <c r="AA39" s="1023"/>
      <c r="AB39" s="1023"/>
      <c r="AC39" s="1023"/>
      <c r="AD39" s="1125"/>
      <c r="AE39" s="1125"/>
      <c r="AF39" s="1125"/>
      <c r="AG39" s="1125"/>
      <c r="AH39" s="1125"/>
      <c r="AI39" s="1128"/>
      <c r="AJ39" s="1128"/>
      <c r="AK39" s="1128"/>
      <c r="AL39" s="1128"/>
      <c r="AM39" s="1128"/>
      <c r="AS39" s="1025"/>
    </row>
    <row r="40" spans="1:45" ht="22.5" customHeight="1">
      <c r="A40" s="1090"/>
      <c r="B40" s="1099"/>
      <c r="C40" s="1023" t="s">
        <v>448</v>
      </c>
      <c r="D40" s="1023"/>
      <c r="E40" s="1023"/>
      <c r="F40" s="1023"/>
      <c r="G40" s="1023"/>
      <c r="H40" s="1023"/>
      <c r="I40" s="1023"/>
      <c r="J40" s="1023"/>
      <c r="K40" s="1023"/>
      <c r="L40" s="1023"/>
      <c r="M40" s="1023"/>
      <c r="N40" s="1023"/>
      <c r="O40" s="1023"/>
      <c r="P40" s="1023"/>
      <c r="Q40" s="1023"/>
      <c r="R40" s="1023"/>
      <c r="S40" s="1023"/>
      <c r="T40" s="1023"/>
      <c r="U40" s="1023"/>
      <c r="V40" s="1023"/>
      <c r="W40" s="1023"/>
      <c r="X40" s="1023"/>
      <c r="Y40" s="1023"/>
      <c r="Z40" s="1023"/>
      <c r="AA40" s="1023"/>
      <c r="AB40" s="1023"/>
      <c r="AC40" s="1023"/>
      <c r="AD40" s="1125"/>
      <c r="AE40" s="1125"/>
      <c r="AF40" s="1125"/>
      <c r="AG40" s="1125"/>
      <c r="AH40" s="1125"/>
      <c r="AI40" s="1128"/>
      <c r="AJ40" s="1128"/>
      <c r="AK40" s="1128"/>
      <c r="AL40" s="1128"/>
      <c r="AM40" s="1128"/>
      <c r="AS40" s="1025"/>
    </row>
    <row r="41" spans="1:45" ht="22.5" customHeight="1">
      <c r="A41" s="1090"/>
      <c r="B41" s="1099"/>
      <c r="C41" s="1023" t="s">
        <v>448</v>
      </c>
      <c r="D41" s="1023"/>
      <c r="E41" s="1023"/>
      <c r="F41" s="1023"/>
      <c r="G41" s="1023"/>
      <c r="H41" s="1023"/>
      <c r="I41" s="1023"/>
      <c r="J41" s="1023"/>
      <c r="K41" s="1023"/>
      <c r="L41" s="1023"/>
      <c r="M41" s="1023"/>
      <c r="N41" s="1023"/>
      <c r="O41" s="1023"/>
      <c r="P41" s="1023"/>
      <c r="Q41" s="1023"/>
      <c r="R41" s="1023"/>
      <c r="S41" s="1023"/>
      <c r="T41" s="1023"/>
      <c r="U41" s="1023"/>
      <c r="V41" s="1023"/>
      <c r="W41" s="1023"/>
      <c r="X41" s="1023"/>
      <c r="Y41" s="1023"/>
      <c r="Z41" s="1023"/>
      <c r="AA41" s="1023"/>
      <c r="AB41" s="1023"/>
      <c r="AC41" s="1023"/>
      <c r="AD41" s="1125"/>
      <c r="AE41" s="1125"/>
      <c r="AF41" s="1125"/>
      <c r="AG41" s="1125"/>
      <c r="AH41" s="1125"/>
      <c r="AI41" s="1128"/>
      <c r="AJ41" s="1128"/>
      <c r="AK41" s="1128"/>
      <c r="AL41" s="1128"/>
      <c r="AM41" s="1128"/>
      <c r="AS41" s="1025"/>
    </row>
    <row r="42" spans="1:45" ht="22.5" customHeight="1">
      <c r="A42" s="1090"/>
      <c r="B42" s="1099"/>
      <c r="C42" s="1023" t="s">
        <v>448</v>
      </c>
      <c r="D42" s="1023"/>
      <c r="E42" s="1023"/>
      <c r="F42" s="1023"/>
      <c r="G42" s="1023"/>
      <c r="H42" s="1023"/>
      <c r="I42" s="1023"/>
      <c r="J42" s="1023"/>
      <c r="K42" s="1023"/>
      <c r="L42" s="1023"/>
      <c r="M42" s="1023"/>
      <c r="N42" s="1023"/>
      <c r="O42" s="1023"/>
      <c r="P42" s="1023"/>
      <c r="Q42" s="1023"/>
      <c r="R42" s="1023"/>
      <c r="S42" s="1023"/>
      <c r="T42" s="1023"/>
      <c r="U42" s="1023"/>
      <c r="V42" s="1023"/>
      <c r="W42" s="1023"/>
      <c r="X42" s="1023"/>
      <c r="Y42" s="1023"/>
      <c r="Z42" s="1023"/>
      <c r="AA42" s="1023"/>
      <c r="AB42" s="1023"/>
      <c r="AC42" s="1023"/>
      <c r="AD42" s="1125"/>
      <c r="AE42" s="1125"/>
      <c r="AF42" s="1125"/>
      <c r="AG42" s="1125"/>
      <c r="AH42" s="1125"/>
      <c r="AI42" s="1128"/>
      <c r="AJ42" s="1128"/>
      <c r="AK42" s="1128"/>
      <c r="AL42" s="1128"/>
      <c r="AM42" s="1128"/>
      <c r="AS42" s="1025"/>
    </row>
    <row r="43" spans="1:45" ht="22.5" customHeight="1">
      <c r="A43" s="1090"/>
      <c r="B43" s="1099"/>
      <c r="C43" s="1106"/>
      <c r="D43" s="1106"/>
      <c r="E43" s="1106"/>
      <c r="F43" s="1106"/>
      <c r="G43" s="1106"/>
      <c r="H43" s="1106"/>
      <c r="I43" s="1106"/>
      <c r="J43" s="1106"/>
      <c r="K43" s="1106"/>
      <c r="L43" s="1106"/>
      <c r="M43" s="1106"/>
      <c r="N43" s="1106"/>
      <c r="O43" s="1106"/>
      <c r="P43" s="1106"/>
      <c r="Q43" s="1106"/>
      <c r="R43" s="1106"/>
      <c r="S43" s="1106"/>
      <c r="T43" s="1106"/>
      <c r="U43" s="1106"/>
      <c r="V43" s="1106"/>
      <c r="W43" s="1119" t="s">
        <v>451</v>
      </c>
      <c r="X43" s="1119"/>
      <c r="Y43" s="1119"/>
      <c r="Z43" s="1119"/>
      <c r="AA43" s="1119"/>
      <c r="AB43" s="1119"/>
      <c r="AC43" s="1119"/>
      <c r="AD43" s="1119"/>
      <c r="AE43" s="1119"/>
      <c r="AF43" s="1119"/>
      <c r="AG43" s="1119"/>
      <c r="AH43" s="1119"/>
      <c r="AI43" s="1130"/>
      <c r="AJ43" s="1130"/>
      <c r="AK43" s="1130"/>
      <c r="AL43" s="1130"/>
      <c r="AM43" s="1130"/>
      <c r="AS43" s="1025"/>
    </row>
    <row r="44" spans="1:45" ht="27.75" customHeight="1">
      <c r="B44" s="343"/>
      <c r="C44" s="343"/>
      <c r="D44" s="343"/>
      <c r="E44" s="343"/>
      <c r="F44" s="343"/>
      <c r="G44" s="343"/>
      <c r="H44" s="343"/>
      <c r="I44" s="343"/>
      <c r="J44" s="343"/>
      <c r="K44" s="343"/>
      <c r="L44" s="343"/>
      <c r="M44" s="343"/>
      <c r="N44" s="343"/>
      <c r="O44" s="343"/>
      <c r="P44" s="343"/>
      <c r="Q44" s="343"/>
      <c r="R44" s="343"/>
      <c r="S44" s="343"/>
      <c r="T44" s="343"/>
      <c r="U44" s="343"/>
      <c r="V44" s="1117"/>
      <c r="W44" s="1120" t="s">
        <v>50</v>
      </c>
      <c r="X44" s="1120"/>
      <c r="Y44" s="1120"/>
      <c r="Z44" s="1120"/>
      <c r="AA44" s="1120"/>
      <c r="AB44" s="1120"/>
      <c r="AC44" s="1120"/>
      <c r="AD44" s="1120"/>
      <c r="AE44" s="1120"/>
      <c r="AF44" s="1120"/>
      <c r="AG44" s="1120"/>
      <c r="AH44" s="1120"/>
      <c r="AI44" s="1131"/>
      <c r="AJ44" s="1131"/>
      <c r="AK44" s="1131"/>
      <c r="AL44" s="1131"/>
      <c r="AM44" s="1131"/>
      <c r="AS44" s="1025"/>
    </row>
    <row r="45" spans="1:45" ht="6.75" customHeight="1">
      <c r="B45" s="1100"/>
      <c r="C45" s="343"/>
      <c r="D45" s="343"/>
      <c r="E45" s="343"/>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M45" s="343"/>
      <c r="AS45" s="1025"/>
    </row>
    <row r="46" spans="1:45">
      <c r="B46" s="338" t="s">
        <v>200</v>
      </c>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3"/>
      <c r="AM46" s="343"/>
      <c r="AS46" s="1025"/>
    </row>
    <row r="47" spans="1:45" ht="8.25" customHeight="1">
      <c r="B47" s="1101"/>
      <c r="C47" s="338"/>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3"/>
      <c r="AE47" s="343"/>
      <c r="AF47" s="343"/>
      <c r="AG47" s="343"/>
      <c r="AH47" s="343"/>
      <c r="AM47" s="343"/>
      <c r="AS47" s="1025"/>
    </row>
    <row r="48" spans="1:45" ht="8.25" customHeight="1">
      <c r="B48" s="343"/>
      <c r="C48" s="343"/>
      <c r="D48" s="343"/>
      <c r="E48" s="343"/>
      <c r="F48" s="343"/>
      <c r="G48" s="343"/>
      <c r="H48" s="343"/>
      <c r="I48" s="343"/>
      <c r="J48" s="343"/>
      <c r="K48" s="343"/>
      <c r="L48" s="343"/>
      <c r="M48" s="343"/>
      <c r="N48" s="343"/>
      <c r="O48" s="1111"/>
      <c r="P48" s="1025"/>
      <c r="Q48" s="1025"/>
      <c r="R48" s="1025"/>
      <c r="S48" s="1025"/>
      <c r="T48" s="1025"/>
      <c r="U48" s="1025"/>
      <c r="V48" s="1024"/>
      <c r="W48" s="1025"/>
      <c r="X48" s="1025"/>
      <c r="Y48" s="1025"/>
      <c r="Z48" s="1025"/>
      <c r="AA48" s="1025"/>
      <c r="AB48" s="1123"/>
      <c r="AC48" s="1025"/>
      <c r="AD48" s="343"/>
      <c r="AE48" s="343"/>
      <c r="AF48" s="343"/>
      <c r="AG48" s="343"/>
      <c r="AH48" s="343"/>
      <c r="AM48" s="343"/>
      <c r="AS48" s="1111"/>
    </row>
    <row r="49" spans="2:45" ht="20.25" customHeight="1">
      <c r="B49" s="1093" t="s">
        <v>100</v>
      </c>
      <c r="C49" s="343"/>
      <c r="D49" s="343"/>
      <c r="E49" s="343"/>
      <c r="F49" s="343"/>
      <c r="G49" s="343"/>
      <c r="H49" s="343"/>
      <c r="I49" s="343"/>
      <c r="J49" s="343"/>
      <c r="K49" s="343"/>
      <c r="L49" s="343"/>
      <c r="M49" s="343"/>
      <c r="N49" s="343"/>
      <c r="O49" s="1111"/>
      <c r="P49" s="1025"/>
      <c r="Q49" s="1025"/>
      <c r="R49" s="1025"/>
      <c r="S49" s="1025"/>
      <c r="T49" s="1025"/>
      <c r="U49" s="1025"/>
      <c r="V49" s="1024"/>
      <c r="W49" s="1025"/>
      <c r="X49" s="1025"/>
      <c r="Y49" s="1025"/>
      <c r="Z49" s="1025"/>
      <c r="AA49" s="1025"/>
      <c r="AB49" s="1123"/>
      <c r="AC49" s="1025"/>
      <c r="AD49" s="343"/>
      <c r="AE49" s="343"/>
      <c r="AF49" s="343"/>
      <c r="AG49" s="343"/>
      <c r="AH49" s="343"/>
      <c r="AM49" s="343"/>
      <c r="AS49" s="1111"/>
    </row>
    <row r="50" spans="2:45" ht="30.75" customHeight="1">
      <c r="B50" s="1102" t="s">
        <v>194</v>
      </c>
      <c r="C50" s="1102"/>
      <c r="D50" s="1102"/>
      <c r="E50" s="1102"/>
      <c r="F50" s="1102"/>
      <c r="G50" s="1102"/>
      <c r="H50" s="1102"/>
      <c r="I50" s="1102"/>
      <c r="J50" s="1111"/>
      <c r="K50" s="1111"/>
      <c r="L50" s="1111"/>
      <c r="M50" s="343"/>
      <c r="N50" s="343"/>
      <c r="O50" s="1025"/>
      <c r="P50" s="1025"/>
      <c r="Q50" s="1025"/>
      <c r="R50" s="1025"/>
      <c r="S50" s="1025"/>
      <c r="T50" s="1025"/>
      <c r="U50" s="1025"/>
      <c r="V50" s="1111"/>
      <c r="W50" s="1025"/>
      <c r="X50" s="1025"/>
      <c r="Y50" s="1025"/>
      <c r="Z50" s="1025"/>
      <c r="AA50" s="1025"/>
      <c r="AB50" s="1025"/>
      <c r="AC50" s="1025"/>
      <c r="AD50" s="1025"/>
      <c r="AE50" s="1025"/>
      <c r="AF50" s="1025"/>
      <c r="AG50" s="1025"/>
      <c r="AH50" s="1025"/>
      <c r="AM50" s="1025"/>
      <c r="AS50" s="1025"/>
    </row>
    <row r="51" spans="2:45" ht="44.25" customHeight="1">
      <c r="B51" s="1103" t="s">
        <v>216</v>
      </c>
      <c r="C51" s="1103"/>
      <c r="D51" s="1103"/>
      <c r="E51" s="1103"/>
      <c r="F51" s="1103"/>
      <c r="G51" s="1103"/>
      <c r="H51" s="1103"/>
      <c r="I51" s="1103"/>
      <c r="J51" s="1112" t="s">
        <v>450</v>
      </c>
      <c r="K51" s="1112"/>
      <c r="L51" s="1112"/>
      <c r="M51" s="1112"/>
      <c r="N51" s="1112"/>
      <c r="O51" s="1112"/>
      <c r="P51" s="1114" t="s">
        <v>192</v>
      </c>
      <c r="Q51" s="1114"/>
      <c r="R51" s="1114"/>
      <c r="S51" s="1114"/>
      <c r="T51" s="1114"/>
      <c r="U51" s="1114"/>
      <c r="V51" s="1114"/>
      <c r="W51" s="1114"/>
      <c r="X51" s="1114"/>
      <c r="Y51" s="1114"/>
      <c r="Z51" s="1114"/>
      <c r="AA51" s="1114"/>
      <c r="AB51" s="1114"/>
      <c r="AC51" s="1114"/>
      <c r="AD51" s="1114"/>
      <c r="AE51" s="1114"/>
      <c r="AF51" s="1114"/>
      <c r="AS51" s="1025"/>
    </row>
    <row r="52" spans="2:45" ht="18" customHeight="1">
      <c r="B52" s="338" t="s">
        <v>445</v>
      </c>
      <c r="AS52" s="1025"/>
    </row>
    <row r="53" spans="2:45" ht="13.5" customHeight="1">
      <c r="B53" s="338" t="s">
        <v>446</v>
      </c>
      <c r="AS53" s="1025"/>
    </row>
    <row r="54" spans="2:45" ht="13.5" customHeight="1">
      <c r="B54" s="338" t="s">
        <v>364</v>
      </c>
      <c r="AS54" s="1025"/>
    </row>
    <row r="55" spans="2:45" ht="13.5" customHeight="1">
      <c r="B55" s="338" t="s">
        <v>447</v>
      </c>
    </row>
    <row r="56" spans="2:45" ht="13.5" customHeight="1">
      <c r="B56" s="338" t="s">
        <v>328</v>
      </c>
    </row>
    <row r="57" spans="2:45" ht="9.75" customHeight="1">
      <c r="B57" s="338" t="s">
        <v>77</v>
      </c>
    </row>
    <row r="58" spans="2:45" ht="18" customHeight="1"/>
    <row r="59" spans="2:45" ht="18" customHeight="1"/>
  </sheetData>
  <mergeCells count="159">
    <mergeCell ref="B3:AM3"/>
    <mergeCell ref="A4:AN4"/>
    <mergeCell ref="B7:F7"/>
    <mergeCell ref="G7:R7"/>
    <mergeCell ref="T7:Z7"/>
    <mergeCell ref="AA7:AM7"/>
    <mergeCell ref="B11:I11"/>
    <mergeCell ref="J11:P11"/>
    <mergeCell ref="Q11:W11"/>
    <mergeCell ref="X11:AD11"/>
    <mergeCell ref="AE11:AK11"/>
    <mergeCell ref="B12:I12"/>
    <mergeCell ref="J12:P12"/>
    <mergeCell ref="Q12:W12"/>
    <mergeCell ref="X12:AD12"/>
    <mergeCell ref="AE12:AK12"/>
    <mergeCell ref="C16:K16"/>
    <mergeCell ref="L16:V16"/>
    <mergeCell ref="W16:AC16"/>
    <mergeCell ref="AD16:AH16"/>
    <mergeCell ref="AI16:AM16"/>
    <mergeCell ref="C17:K17"/>
    <mergeCell ref="L17:V17"/>
    <mergeCell ref="W17:AC17"/>
    <mergeCell ref="AD17:AH17"/>
    <mergeCell ref="AI17:AM17"/>
    <mergeCell ref="C18:K18"/>
    <mergeCell ref="L18:V18"/>
    <mergeCell ref="W18:AC18"/>
    <mergeCell ref="AD18:AH18"/>
    <mergeCell ref="AI18:AM18"/>
    <mergeCell ref="C19:K19"/>
    <mergeCell ref="L19:V19"/>
    <mergeCell ref="W19:AC19"/>
    <mergeCell ref="AD19:AH19"/>
    <mergeCell ref="AI19:AM19"/>
    <mergeCell ref="C20:K20"/>
    <mergeCell ref="L20:V20"/>
    <mergeCell ref="W20:AC20"/>
    <mergeCell ref="AD20:AH20"/>
    <mergeCell ref="AI20:AM20"/>
    <mergeCell ref="C21:K21"/>
    <mergeCell ref="L21:V21"/>
    <mergeCell ref="W21:AC21"/>
    <mergeCell ref="AD21:AH21"/>
    <mergeCell ref="AI21:AM21"/>
    <mergeCell ref="C22:K22"/>
    <mergeCell ref="L22:V22"/>
    <mergeCell ref="W22:AC22"/>
    <mergeCell ref="AD22:AH22"/>
    <mergeCell ref="AI22:AM22"/>
    <mergeCell ref="C23:K23"/>
    <mergeCell ref="L23:V23"/>
    <mergeCell ref="W23:AC23"/>
    <mergeCell ref="AD23:AH23"/>
    <mergeCell ref="AI23:AM23"/>
    <mergeCell ref="C24:K24"/>
    <mergeCell ref="L24:V24"/>
    <mergeCell ref="W24:AC24"/>
    <mergeCell ref="AD24:AH24"/>
    <mergeCell ref="AI24:AM24"/>
    <mergeCell ref="C25:V25"/>
    <mergeCell ref="W25:AH25"/>
    <mergeCell ref="AI25:AM25"/>
    <mergeCell ref="C26:K26"/>
    <mergeCell ref="L26:V26"/>
    <mergeCell ref="W26:AC26"/>
    <mergeCell ref="AD26:AH26"/>
    <mergeCell ref="AI26:AM26"/>
    <mergeCell ref="C27:K27"/>
    <mergeCell ref="L27:V27"/>
    <mergeCell ref="W27:AC27"/>
    <mergeCell ref="AD27:AH27"/>
    <mergeCell ref="AI27:AM27"/>
    <mergeCell ref="C28:K28"/>
    <mergeCell ref="L28:V28"/>
    <mergeCell ref="W28:AC28"/>
    <mergeCell ref="AD28:AH28"/>
    <mergeCell ref="AI28:AM28"/>
    <mergeCell ref="C29:K29"/>
    <mergeCell ref="L29:V29"/>
    <mergeCell ref="W29:AC29"/>
    <mergeCell ref="AD29:AH29"/>
    <mergeCell ref="AI29:AM29"/>
    <mergeCell ref="C30:K30"/>
    <mergeCell ref="L30:V30"/>
    <mergeCell ref="W30:AC30"/>
    <mergeCell ref="AD30:AH30"/>
    <mergeCell ref="AI30:AM30"/>
    <mergeCell ref="C31:K31"/>
    <mergeCell ref="L31:V31"/>
    <mergeCell ref="W31:AC31"/>
    <mergeCell ref="AD31:AH31"/>
    <mergeCell ref="AI31:AM31"/>
    <mergeCell ref="C32:K32"/>
    <mergeCell ref="L32:V32"/>
    <mergeCell ref="W32:AC32"/>
    <mergeCell ref="AD32:AH32"/>
    <mergeCell ref="AI32:AM32"/>
    <mergeCell ref="C33:K33"/>
    <mergeCell ref="L33:V33"/>
    <mergeCell ref="W33:AC33"/>
    <mergeCell ref="AD33:AH33"/>
    <mergeCell ref="AI33:AM33"/>
    <mergeCell ref="C34:V34"/>
    <mergeCell ref="W34:AH34"/>
    <mergeCell ref="AI34:AM34"/>
    <mergeCell ref="C35:K35"/>
    <mergeCell ref="L35:V35"/>
    <mergeCell ref="W35:AC35"/>
    <mergeCell ref="AD35:AH35"/>
    <mergeCell ref="AI35:AM35"/>
    <mergeCell ref="C36:K36"/>
    <mergeCell ref="L36:V36"/>
    <mergeCell ref="W36:AC36"/>
    <mergeCell ref="AD36:AH36"/>
    <mergeCell ref="AI36:AM36"/>
    <mergeCell ref="C37:K37"/>
    <mergeCell ref="L37:V37"/>
    <mergeCell ref="W37:AC37"/>
    <mergeCell ref="AD37:AH37"/>
    <mergeCell ref="AI37:AM37"/>
    <mergeCell ref="C38:K38"/>
    <mergeCell ref="L38:V38"/>
    <mergeCell ref="W38:AC38"/>
    <mergeCell ref="AD38:AH38"/>
    <mergeCell ref="AI38:AM38"/>
    <mergeCell ref="C39:K39"/>
    <mergeCell ref="L39:V39"/>
    <mergeCell ref="W39:AC39"/>
    <mergeCell ref="AD39:AH39"/>
    <mergeCell ref="AI39:AM39"/>
    <mergeCell ref="C40:K40"/>
    <mergeCell ref="L40:V40"/>
    <mergeCell ref="W40:AC40"/>
    <mergeCell ref="AD40:AH40"/>
    <mergeCell ref="AI40:AM40"/>
    <mergeCell ref="C41:K41"/>
    <mergeCell ref="L41:V41"/>
    <mergeCell ref="W41:AC41"/>
    <mergeCell ref="AD41:AH41"/>
    <mergeCell ref="AI41:AM41"/>
    <mergeCell ref="C42:K42"/>
    <mergeCell ref="L42:V42"/>
    <mergeCell ref="W42:AC42"/>
    <mergeCell ref="AD42:AH42"/>
    <mergeCell ref="AI42:AM42"/>
    <mergeCell ref="C43:V43"/>
    <mergeCell ref="W43:AH43"/>
    <mergeCell ref="AI43:AM43"/>
    <mergeCell ref="W44:AH44"/>
    <mergeCell ref="AI44:AM44"/>
    <mergeCell ref="B50:I50"/>
    <mergeCell ref="B51:I51"/>
    <mergeCell ref="J51:O51"/>
    <mergeCell ref="P51:AF51"/>
    <mergeCell ref="B17:B25"/>
    <mergeCell ref="B26:B34"/>
    <mergeCell ref="B35:B43"/>
  </mergeCells>
  <phoneticPr fontId="22" type="Hiragana"/>
  <pageMargins left="0.7" right="0.7" top="0.75" bottom="0.75" header="0.51180555555555551" footer="0.51180555555555551"/>
  <pageSetup paperSize="9" scale="66" fitToWidth="1" fitToHeight="1" orientation="portrait" usePrinterDefaults="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9" tint="0.6"/>
    <pageSetUpPr fitToPage="1"/>
  </sheetPr>
  <dimension ref="A1:IV124"/>
  <sheetViews>
    <sheetView zoomScale="90" zoomScaleNormal="90" workbookViewId="0">
      <selection activeCell="A124" sqref="A124"/>
    </sheetView>
  </sheetViews>
  <sheetFormatPr defaultColWidth="4" defaultRowHeight="13.5"/>
  <cols>
    <col min="1" max="1" width="5.125" style="1022" customWidth="1"/>
    <col min="2" max="2" width="8.375" style="1022" customWidth="1"/>
    <col min="3" max="11" width="3.125" style="1022" customWidth="1"/>
    <col min="12" max="22" width="2.625" style="1022" customWidth="1"/>
    <col min="23" max="39" width="3.125" style="1022" customWidth="1"/>
    <col min="40" max="256" width="4.125" style="1022" bestFit="1" customWidth="1"/>
    <col min="257" max="16384" width="4" style="1"/>
  </cols>
  <sheetData>
    <row r="1" spans="1:45">
      <c r="A1" s="343"/>
      <c r="B1" s="338" t="s">
        <v>378</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S1" s="343"/>
    </row>
    <row r="2" spans="1:45" ht="6.75" customHeight="1">
      <c r="A2" s="343"/>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S2" s="343"/>
    </row>
    <row r="3" spans="1:45" ht="20.25" customHeight="1">
      <c r="A3" s="343"/>
      <c r="B3" s="1091" t="s">
        <v>439</v>
      </c>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c r="AD3" s="1091"/>
      <c r="AE3" s="1091"/>
      <c r="AF3" s="1091"/>
      <c r="AG3" s="1091"/>
      <c r="AH3" s="1091"/>
      <c r="AI3" s="1091"/>
      <c r="AJ3" s="1091"/>
      <c r="AK3" s="1091"/>
      <c r="AL3" s="1091"/>
      <c r="AM3" s="1091"/>
      <c r="AS3" s="343"/>
    </row>
    <row r="4" spans="1:45" ht="16.5" customHeight="1">
      <c r="A4" s="1024" t="s">
        <v>478</v>
      </c>
      <c r="B4" s="1024"/>
      <c r="C4" s="1024"/>
      <c r="D4" s="1024"/>
      <c r="E4" s="1024"/>
      <c r="F4" s="1024"/>
      <c r="G4" s="1024"/>
      <c r="H4" s="1024"/>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S4" s="343"/>
    </row>
    <row r="5" spans="1:45" ht="16.5" customHeight="1">
      <c r="A5" s="1080"/>
      <c r="B5" s="1080"/>
      <c r="C5" s="1080"/>
      <c r="D5" s="1080"/>
      <c r="E5" s="1080"/>
      <c r="F5" s="1080"/>
      <c r="G5" s="1080"/>
      <c r="H5" s="343"/>
      <c r="I5" s="343"/>
      <c r="J5" s="343"/>
      <c r="K5" s="343"/>
      <c r="L5" s="1108" t="s">
        <v>385</v>
      </c>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S5" s="343"/>
    </row>
    <row r="6" spans="1:45" ht="9" customHeight="1">
      <c r="A6" s="343"/>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S6" s="343"/>
    </row>
    <row r="7" spans="1:45" ht="20.25" customHeight="1">
      <c r="A7" s="343"/>
      <c r="B7" s="1092" t="s">
        <v>72</v>
      </c>
      <c r="C7" s="1092"/>
      <c r="D7" s="1092"/>
      <c r="E7" s="1092"/>
      <c r="F7" s="1092"/>
      <c r="G7" s="1107"/>
      <c r="H7" s="1107"/>
      <c r="I7" s="1107"/>
      <c r="J7" s="1107"/>
      <c r="K7" s="1107"/>
      <c r="L7" s="1107"/>
      <c r="M7" s="1107"/>
      <c r="N7" s="1107"/>
      <c r="O7" s="1107"/>
      <c r="P7" s="1107"/>
      <c r="Q7" s="1107"/>
      <c r="R7" s="1107"/>
      <c r="S7" s="343"/>
      <c r="T7" s="1092" t="s">
        <v>43</v>
      </c>
      <c r="U7" s="1092"/>
      <c r="V7" s="1092"/>
      <c r="W7" s="1092"/>
      <c r="X7" s="1092"/>
      <c r="Y7" s="1092"/>
      <c r="Z7" s="1092"/>
      <c r="AA7" s="1107"/>
      <c r="AB7" s="1107"/>
      <c r="AC7" s="1107"/>
      <c r="AD7" s="1107"/>
      <c r="AE7" s="1107"/>
      <c r="AF7" s="1107"/>
      <c r="AG7" s="1107"/>
      <c r="AH7" s="1107"/>
      <c r="AI7" s="1107"/>
      <c r="AJ7" s="1107"/>
      <c r="AK7" s="1107"/>
      <c r="AL7" s="1107"/>
      <c r="AM7" s="1107"/>
      <c r="AS7" s="343"/>
    </row>
    <row r="8" spans="1:45" ht="10.5" customHeight="1">
      <c r="A8" s="343"/>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3"/>
      <c r="AM8" s="343"/>
      <c r="AS8" s="343"/>
    </row>
    <row r="9" spans="1:45" ht="20.25" customHeight="1">
      <c r="A9" s="343"/>
      <c r="B9" s="1093" t="s">
        <v>454</v>
      </c>
      <c r="C9" s="343"/>
      <c r="D9" s="343"/>
      <c r="E9" s="343"/>
      <c r="F9" s="343"/>
      <c r="G9" s="343"/>
      <c r="H9" s="343"/>
      <c r="I9" s="343"/>
      <c r="J9" s="343"/>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3"/>
      <c r="AL9" s="343"/>
      <c r="AM9" s="343"/>
      <c r="AS9" s="1025"/>
    </row>
    <row r="10" spans="1:45" ht="6.75" customHeight="1">
      <c r="A10" s="343"/>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c r="AJ10" s="343"/>
      <c r="AK10" s="343"/>
      <c r="AL10" s="343"/>
      <c r="AM10" s="343"/>
      <c r="AS10" s="1025"/>
    </row>
    <row r="11" spans="1:45" ht="9.75" customHeight="1">
      <c r="A11" s="343"/>
      <c r="B11" s="1094" t="s">
        <v>442</v>
      </c>
      <c r="C11" s="1094"/>
      <c r="D11" s="1094"/>
      <c r="E11" s="1143" t="s">
        <v>373</v>
      </c>
      <c r="F11" s="1143"/>
      <c r="G11" s="1115" t="s">
        <v>250</v>
      </c>
      <c r="H11" s="1115"/>
      <c r="I11" s="1115" t="s">
        <v>324</v>
      </c>
      <c r="J11" s="1115"/>
      <c r="K11" s="1115" t="s">
        <v>21</v>
      </c>
      <c r="L11" s="1115"/>
      <c r="M11" s="1115" t="s">
        <v>193</v>
      </c>
      <c r="N11" s="1115"/>
      <c r="O11" s="1115" t="s">
        <v>457</v>
      </c>
      <c r="P11" s="1115"/>
      <c r="Q11" s="1115" t="s">
        <v>459</v>
      </c>
      <c r="R11" s="1115"/>
      <c r="S11" s="1115" t="s">
        <v>479</v>
      </c>
      <c r="T11" s="1115"/>
      <c r="U11" s="1115" t="s">
        <v>480</v>
      </c>
      <c r="V11" s="1115"/>
      <c r="W11" s="1115" t="s">
        <v>460</v>
      </c>
      <c r="X11" s="1115"/>
      <c r="Y11" s="1121" t="s">
        <v>247</v>
      </c>
      <c r="Z11" s="1121"/>
      <c r="AA11" s="1126" t="s">
        <v>465</v>
      </c>
      <c r="AB11" s="1126"/>
      <c r="AC11" s="1126"/>
      <c r="AD11" s="1126"/>
      <c r="AE11" s="1126"/>
      <c r="AF11" s="1126"/>
      <c r="AG11" s="1126"/>
      <c r="AH11" s="1111"/>
      <c r="AI11" s="1111"/>
      <c r="AJ11" s="1111"/>
      <c r="AK11" s="1111"/>
      <c r="AL11" s="343"/>
      <c r="AM11" s="343"/>
      <c r="AS11" s="1025"/>
    </row>
    <row r="12" spans="1:45" ht="9.75" customHeight="1">
      <c r="A12" s="343"/>
      <c r="B12" s="1094"/>
      <c r="C12" s="1094"/>
      <c r="D12" s="1094"/>
      <c r="E12" s="1143"/>
      <c r="F12" s="1143"/>
      <c r="G12" s="1115"/>
      <c r="H12" s="1115"/>
      <c r="I12" s="1115"/>
      <c r="J12" s="1115"/>
      <c r="K12" s="1115"/>
      <c r="L12" s="1115"/>
      <c r="M12" s="1115"/>
      <c r="N12" s="1115"/>
      <c r="O12" s="1115"/>
      <c r="P12" s="1115"/>
      <c r="Q12" s="1115"/>
      <c r="R12" s="1115"/>
      <c r="S12" s="1115"/>
      <c r="T12" s="1115"/>
      <c r="U12" s="1115"/>
      <c r="V12" s="1115"/>
      <c r="W12" s="1115"/>
      <c r="X12" s="1115"/>
      <c r="Y12" s="1121"/>
      <c r="Z12" s="1121"/>
      <c r="AA12" s="1126"/>
      <c r="AB12" s="1126"/>
      <c r="AC12" s="1126"/>
      <c r="AD12" s="1126"/>
      <c r="AE12" s="1126"/>
      <c r="AF12" s="1126"/>
      <c r="AG12" s="1126"/>
      <c r="AH12" s="1111"/>
      <c r="AI12" s="1111"/>
      <c r="AJ12" s="1111"/>
      <c r="AK12" s="1111"/>
      <c r="AL12" s="343"/>
      <c r="AM12" s="343"/>
      <c r="AS12" s="1111"/>
    </row>
    <row r="13" spans="1:45" ht="21.75" customHeight="1">
      <c r="A13" s="343"/>
      <c r="B13" s="1131" t="s">
        <v>153</v>
      </c>
      <c r="C13" s="1131"/>
      <c r="D13" s="1131"/>
      <c r="E13" s="1144"/>
      <c r="F13" s="1144"/>
      <c r="G13" s="1145"/>
      <c r="H13" s="1145"/>
      <c r="I13" s="1145"/>
      <c r="J13" s="1145"/>
      <c r="K13" s="1145"/>
      <c r="L13" s="1145"/>
      <c r="M13" s="1145"/>
      <c r="N13" s="1145"/>
      <c r="O13" s="1145"/>
      <c r="P13" s="1145"/>
      <c r="Q13" s="1145"/>
      <c r="R13" s="1145"/>
      <c r="S13" s="1145"/>
      <c r="T13" s="1145"/>
      <c r="U13" s="1145"/>
      <c r="V13" s="1145"/>
      <c r="W13" s="1145"/>
      <c r="X13" s="1145"/>
      <c r="Y13" s="1147"/>
      <c r="Z13" s="1147"/>
      <c r="AA13" s="1131"/>
      <c r="AB13" s="1131"/>
      <c r="AC13" s="1131"/>
      <c r="AD13" s="1131"/>
      <c r="AE13" s="1131"/>
      <c r="AF13" s="1131"/>
      <c r="AG13" s="1131"/>
      <c r="AH13" s="343"/>
      <c r="AI13" s="343"/>
      <c r="AJ13" s="343"/>
      <c r="AK13" s="343"/>
      <c r="AL13" s="343"/>
      <c r="AM13" s="343"/>
      <c r="AS13" s="343"/>
    </row>
    <row r="14" spans="1:45" ht="18" customHeight="1">
      <c r="A14" s="343"/>
      <c r="B14" s="1093" t="s">
        <v>456</v>
      </c>
      <c r="C14" s="343"/>
      <c r="D14" s="343"/>
      <c r="E14" s="343"/>
      <c r="F14" s="343"/>
      <c r="G14" s="343"/>
      <c r="H14" s="343"/>
      <c r="I14" s="343"/>
      <c r="J14" s="343"/>
      <c r="K14" s="343"/>
      <c r="L14" s="343"/>
      <c r="M14" s="343"/>
      <c r="N14" s="343"/>
      <c r="O14" s="343"/>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S14" s="343"/>
    </row>
    <row r="15" spans="1:45" ht="7.5" customHeight="1">
      <c r="A15" s="343"/>
      <c r="B15" s="1093"/>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S15" s="343"/>
    </row>
    <row r="16" spans="1:45" ht="21.75" customHeight="1">
      <c r="A16" s="343"/>
      <c r="B16" s="1096" t="s">
        <v>442</v>
      </c>
      <c r="C16" s="1096" t="s">
        <v>430</v>
      </c>
      <c r="D16" s="1096"/>
      <c r="E16" s="1096"/>
      <c r="F16" s="1096"/>
      <c r="G16" s="1096"/>
      <c r="H16" s="1096"/>
      <c r="I16" s="1096"/>
      <c r="J16" s="1096"/>
      <c r="K16" s="1096"/>
      <c r="L16" s="1096" t="s">
        <v>375</v>
      </c>
      <c r="M16" s="1096"/>
      <c r="N16" s="1096"/>
      <c r="O16" s="1096"/>
      <c r="P16" s="1096"/>
      <c r="Q16" s="1096"/>
      <c r="R16" s="1096"/>
      <c r="S16" s="1096"/>
      <c r="T16" s="1096"/>
      <c r="U16" s="1096"/>
      <c r="V16" s="1096"/>
      <c r="W16" s="1096" t="s">
        <v>371</v>
      </c>
      <c r="X16" s="1096"/>
      <c r="Y16" s="1096"/>
      <c r="Z16" s="1096"/>
      <c r="AA16" s="1096"/>
      <c r="AB16" s="1096"/>
      <c r="AC16" s="1096"/>
      <c r="AD16" s="1124" t="s">
        <v>340</v>
      </c>
      <c r="AE16" s="1124"/>
      <c r="AF16" s="1124"/>
      <c r="AG16" s="1124"/>
      <c r="AH16" s="1124"/>
      <c r="AI16" s="1094" t="s">
        <v>153</v>
      </c>
      <c r="AJ16" s="1094"/>
      <c r="AK16" s="1094"/>
      <c r="AL16" s="1094"/>
      <c r="AM16" s="1094"/>
      <c r="AS16" s="343"/>
    </row>
    <row r="17" spans="1:45" ht="18" customHeight="1">
      <c r="A17" s="343"/>
      <c r="B17" s="1132" t="s">
        <v>373</v>
      </c>
      <c r="C17" s="1104" t="s">
        <v>448</v>
      </c>
      <c r="D17" s="1104"/>
      <c r="E17" s="1104"/>
      <c r="F17" s="1104"/>
      <c r="G17" s="1104"/>
      <c r="H17" s="1104"/>
      <c r="I17" s="1104"/>
      <c r="J17" s="1104"/>
      <c r="K17" s="1104"/>
      <c r="L17" s="1104"/>
      <c r="M17" s="1104"/>
      <c r="N17" s="1104"/>
      <c r="O17" s="1104"/>
      <c r="P17" s="1104"/>
      <c r="Q17" s="1104"/>
      <c r="R17" s="1104"/>
      <c r="S17" s="1104"/>
      <c r="T17" s="1104"/>
      <c r="U17" s="1104"/>
      <c r="V17" s="1104"/>
      <c r="W17" s="1104"/>
      <c r="X17" s="1104"/>
      <c r="Y17" s="1104"/>
      <c r="Z17" s="1104"/>
      <c r="AA17" s="1104"/>
      <c r="AB17" s="1104"/>
      <c r="AC17" s="1104"/>
      <c r="AD17" s="1120"/>
      <c r="AE17" s="1120"/>
      <c r="AF17" s="1120"/>
      <c r="AG17" s="1120"/>
      <c r="AH17" s="1120"/>
      <c r="AI17" s="1127"/>
      <c r="AJ17" s="1127"/>
      <c r="AK17" s="1127"/>
      <c r="AL17" s="1127"/>
      <c r="AM17" s="1127"/>
      <c r="AS17" s="343"/>
    </row>
    <row r="18" spans="1:45" ht="18" customHeight="1">
      <c r="A18" s="343"/>
      <c r="B18" s="1132"/>
      <c r="C18" s="1023" t="s">
        <v>448</v>
      </c>
      <c r="D18" s="1023"/>
      <c r="E18" s="1023"/>
      <c r="F18" s="1023"/>
      <c r="G18" s="1023"/>
      <c r="H18" s="1023"/>
      <c r="I18" s="1023"/>
      <c r="J18" s="1023"/>
      <c r="K18" s="1023"/>
      <c r="L18" s="1023"/>
      <c r="M18" s="1023"/>
      <c r="N18" s="1023"/>
      <c r="O18" s="1023"/>
      <c r="P18" s="1023"/>
      <c r="Q18" s="1023"/>
      <c r="R18" s="1023"/>
      <c r="S18" s="1023"/>
      <c r="T18" s="1023"/>
      <c r="U18" s="1023"/>
      <c r="V18" s="1023"/>
      <c r="W18" s="1023"/>
      <c r="X18" s="1023"/>
      <c r="Y18" s="1023"/>
      <c r="Z18" s="1023"/>
      <c r="AA18" s="1023"/>
      <c r="AB18" s="1023"/>
      <c r="AC18" s="1023"/>
      <c r="AD18" s="1125"/>
      <c r="AE18" s="1125"/>
      <c r="AF18" s="1125"/>
      <c r="AG18" s="1125"/>
      <c r="AH18" s="1125"/>
      <c r="AI18" s="1128"/>
      <c r="AJ18" s="1128"/>
      <c r="AK18" s="1128"/>
      <c r="AL18" s="1128"/>
      <c r="AM18" s="1128"/>
      <c r="AS18" s="343"/>
    </row>
    <row r="19" spans="1:45" ht="18" customHeight="1">
      <c r="A19" s="343"/>
      <c r="B19" s="1132"/>
      <c r="C19" s="1023" t="s">
        <v>448</v>
      </c>
      <c r="D19" s="1023"/>
      <c r="E19" s="1023"/>
      <c r="F19" s="1023"/>
      <c r="G19" s="1023"/>
      <c r="H19" s="1023"/>
      <c r="I19" s="1023"/>
      <c r="J19" s="1023"/>
      <c r="K19" s="1023"/>
      <c r="L19" s="1023"/>
      <c r="M19" s="1023"/>
      <c r="N19" s="1023"/>
      <c r="O19" s="1023"/>
      <c r="P19" s="1023"/>
      <c r="Q19" s="1023"/>
      <c r="R19" s="1023"/>
      <c r="S19" s="1023"/>
      <c r="T19" s="1023"/>
      <c r="U19" s="1023"/>
      <c r="V19" s="1023"/>
      <c r="W19" s="1023"/>
      <c r="X19" s="1023"/>
      <c r="Y19" s="1023"/>
      <c r="Z19" s="1023"/>
      <c r="AA19" s="1023"/>
      <c r="AB19" s="1023"/>
      <c r="AC19" s="1023"/>
      <c r="AD19" s="1125"/>
      <c r="AE19" s="1125"/>
      <c r="AF19" s="1125"/>
      <c r="AG19" s="1125"/>
      <c r="AH19" s="1125"/>
      <c r="AI19" s="1128"/>
      <c r="AJ19" s="1128"/>
      <c r="AK19" s="1128"/>
      <c r="AL19" s="1128"/>
      <c r="AM19" s="1128"/>
      <c r="AS19" s="343"/>
    </row>
    <row r="20" spans="1:45" ht="18" customHeight="1">
      <c r="A20" s="343"/>
      <c r="B20" s="1132"/>
      <c r="C20" s="1023" t="s">
        <v>448</v>
      </c>
      <c r="D20" s="1023"/>
      <c r="E20" s="1023"/>
      <c r="F20" s="1023"/>
      <c r="G20" s="1023"/>
      <c r="H20" s="1023"/>
      <c r="I20" s="1023"/>
      <c r="J20" s="1023"/>
      <c r="K20" s="1023"/>
      <c r="L20" s="1023"/>
      <c r="M20" s="1023"/>
      <c r="N20" s="1023"/>
      <c r="O20" s="1023"/>
      <c r="P20" s="1023"/>
      <c r="Q20" s="1023"/>
      <c r="R20" s="1023"/>
      <c r="S20" s="1023"/>
      <c r="T20" s="1023"/>
      <c r="U20" s="1023"/>
      <c r="V20" s="1023"/>
      <c r="W20" s="1023"/>
      <c r="X20" s="1023"/>
      <c r="Y20" s="1023"/>
      <c r="Z20" s="1023"/>
      <c r="AA20" s="1023"/>
      <c r="AB20" s="1023"/>
      <c r="AC20" s="1023"/>
      <c r="AD20" s="1125"/>
      <c r="AE20" s="1125"/>
      <c r="AF20" s="1125"/>
      <c r="AG20" s="1125"/>
      <c r="AH20" s="1125"/>
      <c r="AI20" s="1128"/>
      <c r="AJ20" s="1128"/>
      <c r="AK20" s="1128"/>
      <c r="AL20" s="1128"/>
      <c r="AM20" s="1128"/>
      <c r="AS20" s="343"/>
    </row>
    <row r="21" spans="1:45" ht="18" customHeight="1">
      <c r="A21" s="343"/>
      <c r="B21" s="1132"/>
      <c r="C21" s="1023" t="s">
        <v>448</v>
      </c>
      <c r="D21" s="1023"/>
      <c r="E21" s="1023"/>
      <c r="F21" s="1023"/>
      <c r="G21" s="1023"/>
      <c r="H21" s="1023"/>
      <c r="I21" s="1023"/>
      <c r="J21" s="1023"/>
      <c r="K21" s="1023"/>
      <c r="L21" s="1023"/>
      <c r="M21" s="1023"/>
      <c r="N21" s="1023"/>
      <c r="O21" s="1023"/>
      <c r="P21" s="1023"/>
      <c r="Q21" s="1023"/>
      <c r="R21" s="1023"/>
      <c r="S21" s="1023"/>
      <c r="T21" s="1023"/>
      <c r="U21" s="1023"/>
      <c r="V21" s="1023"/>
      <c r="W21" s="1023"/>
      <c r="X21" s="1023"/>
      <c r="Y21" s="1023"/>
      <c r="Z21" s="1023"/>
      <c r="AA21" s="1023"/>
      <c r="AB21" s="1023"/>
      <c r="AC21" s="1023"/>
      <c r="AD21" s="1125"/>
      <c r="AE21" s="1125"/>
      <c r="AF21" s="1125"/>
      <c r="AG21" s="1125"/>
      <c r="AH21" s="1125"/>
      <c r="AI21" s="1128"/>
      <c r="AJ21" s="1128"/>
      <c r="AK21" s="1128"/>
      <c r="AL21" s="1128"/>
      <c r="AM21" s="1128"/>
      <c r="AS21" s="343"/>
    </row>
    <row r="22" spans="1:45" ht="18" customHeight="1">
      <c r="A22" s="343"/>
      <c r="B22" s="1132"/>
      <c r="C22" s="1023" t="s">
        <v>448</v>
      </c>
      <c r="D22" s="1023"/>
      <c r="E22" s="1023"/>
      <c r="F22" s="1023"/>
      <c r="G22" s="1023"/>
      <c r="H22" s="1023"/>
      <c r="I22" s="1023"/>
      <c r="J22" s="1023"/>
      <c r="K22" s="1023"/>
      <c r="L22" s="1023"/>
      <c r="M22" s="1023"/>
      <c r="N22" s="1023"/>
      <c r="O22" s="1023"/>
      <c r="P22" s="1023"/>
      <c r="Q22" s="1023"/>
      <c r="R22" s="1023"/>
      <c r="S22" s="1023"/>
      <c r="T22" s="1023"/>
      <c r="U22" s="1023"/>
      <c r="V22" s="1023"/>
      <c r="W22" s="1023"/>
      <c r="X22" s="1023"/>
      <c r="Y22" s="1023"/>
      <c r="Z22" s="1023"/>
      <c r="AA22" s="1023"/>
      <c r="AB22" s="1023"/>
      <c r="AC22" s="1023"/>
      <c r="AD22" s="1125"/>
      <c r="AE22" s="1125"/>
      <c r="AF22" s="1125"/>
      <c r="AG22" s="1125"/>
      <c r="AH22" s="1125"/>
      <c r="AI22" s="1128"/>
      <c r="AJ22" s="1128"/>
      <c r="AK22" s="1128"/>
      <c r="AL22" s="1128"/>
      <c r="AM22" s="1128"/>
      <c r="AS22" s="343"/>
    </row>
    <row r="23" spans="1:45" ht="18" customHeight="1">
      <c r="A23" s="343"/>
      <c r="B23" s="1132"/>
      <c r="C23" s="1023" t="s">
        <v>448</v>
      </c>
      <c r="D23" s="1023"/>
      <c r="E23" s="1023"/>
      <c r="F23" s="1023"/>
      <c r="G23" s="1023"/>
      <c r="H23" s="1023"/>
      <c r="I23" s="1023"/>
      <c r="J23" s="1023"/>
      <c r="K23" s="1023"/>
      <c r="L23" s="1023"/>
      <c r="M23" s="1023"/>
      <c r="N23" s="1023"/>
      <c r="O23" s="1023"/>
      <c r="P23" s="1023"/>
      <c r="Q23" s="1023"/>
      <c r="R23" s="1023"/>
      <c r="S23" s="1023"/>
      <c r="T23" s="1023"/>
      <c r="U23" s="1023"/>
      <c r="V23" s="1023"/>
      <c r="W23" s="1023"/>
      <c r="X23" s="1023"/>
      <c r="Y23" s="1023"/>
      <c r="Z23" s="1023"/>
      <c r="AA23" s="1023"/>
      <c r="AB23" s="1023"/>
      <c r="AC23" s="1023"/>
      <c r="AD23" s="1125"/>
      <c r="AE23" s="1125"/>
      <c r="AF23" s="1125"/>
      <c r="AG23" s="1125"/>
      <c r="AH23" s="1125"/>
      <c r="AI23" s="1128"/>
      <c r="AJ23" s="1128"/>
      <c r="AK23" s="1128"/>
      <c r="AL23" s="1128"/>
      <c r="AM23" s="1128"/>
      <c r="AS23" s="343"/>
    </row>
    <row r="24" spans="1:45" ht="18" customHeight="1">
      <c r="A24" s="343"/>
      <c r="B24" s="1132"/>
      <c r="C24" s="1023" t="s">
        <v>448</v>
      </c>
      <c r="D24" s="1023"/>
      <c r="E24" s="1023"/>
      <c r="F24" s="1023"/>
      <c r="G24" s="1023"/>
      <c r="H24" s="1023"/>
      <c r="I24" s="1023"/>
      <c r="J24" s="1023"/>
      <c r="K24" s="1023"/>
      <c r="L24" s="1023"/>
      <c r="M24" s="1023"/>
      <c r="N24" s="1023"/>
      <c r="O24" s="1023"/>
      <c r="P24" s="1023"/>
      <c r="Q24" s="1023"/>
      <c r="R24" s="1023"/>
      <c r="S24" s="1023"/>
      <c r="T24" s="1023"/>
      <c r="U24" s="1023"/>
      <c r="V24" s="1023"/>
      <c r="W24" s="1023"/>
      <c r="X24" s="1023"/>
      <c r="Y24" s="1023"/>
      <c r="Z24" s="1023"/>
      <c r="AA24" s="1023"/>
      <c r="AB24" s="1023"/>
      <c r="AC24" s="1023"/>
      <c r="AD24" s="1125"/>
      <c r="AE24" s="1125"/>
      <c r="AF24" s="1125"/>
      <c r="AG24" s="1125"/>
      <c r="AH24" s="1125"/>
      <c r="AI24" s="1128"/>
      <c r="AJ24" s="1128"/>
      <c r="AK24" s="1128"/>
      <c r="AL24" s="1128"/>
      <c r="AM24" s="1128"/>
      <c r="AS24" s="343"/>
    </row>
    <row r="25" spans="1:45" ht="18" customHeight="1">
      <c r="A25" s="343"/>
      <c r="B25" s="1132"/>
      <c r="C25" s="1105"/>
      <c r="D25" s="1105"/>
      <c r="E25" s="1105"/>
      <c r="F25" s="1105"/>
      <c r="G25" s="1105"/>
      <c r="H25" s="1105"/>
      <c r="I25" s="1105"/>
      <c r="J25" s="1105"/>
      <c r="K25" s="1105"/>
      <c r="L25" s="1105"/>
      <c r="M25" s="1105"/>
      <c r="N25" s="1105"/>
      <c r="O25" s="1105"/>
      <c r="P25" s="1105"/>
      <c r="Q25" s="1105"/>
      <c r="R25" s="1105"/>
      <c r="S25" s="1105"/>
      <c r="T25" s="1105"/>
      <c r="U25" s="1105"/>
      <c r="V25" s="1105"/>
      <c r="W25" s="1118" t="s">
        <v>418</v>
      </c>
      <c r="X25" s="1118"/>
      <c r="Y25" s="1118"/>
      <c r="Z25" s="1118"/>
      <c r="AA25" s="1118"/>
      <c r="AB25" s="1118"/>
      <c r="AC25" s="1118"/>
      <c r="AD25" s="1118"/>
      <c r="AE25" s="1118"/>
      <c r="AF25" s="1118"/>
      <c r="AG25" s="1118"/>
      <c r="AH25" s="1118"/>
      <c r="AI25" s="1129"/>
      <c r="AJ25" s="1129"/>
      <c r="AK25" s="1129"/>
      <c r="AL25" s="1129"/>
      <c r="AM25" s="1129"/>
      <c r="AS25" s="343"/>
    </row>
    <row r="26" spans="1:45" ht="18" customHeight="1">
      <c r="A26" s="343"/>
      <c r="B26" s="1133" t="s">
        <v>250</v>
      </c>
      <c r="C26" s="1104" t="s">
        <v>448</v>
      </c>
      <c r="D26" s="1104"/>
      <c r="E26" s="1104"/>
      <c r="F26" s="1104"/>
      <c r="G26" s="1104"/>
      <c r="H26" s="1104"/>
      <c r="I26" s="1104"/>
      <c r="J26" s="1104"/>
      <c r="K26" s="1104"/>
      <c r="L26" s="1104"/>
      <c r="M26" s="1104"/>
      <c r="N26" s="1104"/>
      <c r="O26" s="1104"/>
      <c r="P26" s="1104"/>
      <c r="Q26" s="1104"/>
      <c r="R26" s="1104"/>
      <c r="S26" s="1104"/>
      <c r="T26" s="1104"/>
      <c r="U26" s="1104"/>
      <c r="V26" s="1104"/>
      <c r="W26" s="1104"/>
      <c r="X26" s="1104"/>
      <c r="Y26" s="1104"/>
      <c r="Z26" s="1104"/>
      <c r="AA26" s="1104"/>
      <c r="AB26" s="1104"/>
      <c r="AC26" s="1104"/>
      <c r="AD26" s="1120"/>
      <c r="AE26" s="1120"/>
      <c r="AF26" s="1120"/>
      <c r="AG26" s="1120"/>
      <c r="AH26" s="1120"/>
      <c r="AI26" s="1127"/>
      <c r="AJ26" s="1127"/>
      <c r="AK26" s="1127"/>
      <c r="AL26" s="1127"/>
      <c r="AM26" s="1127"/>
      <c r="AS26" s="343"/>
    </row>
    <row r="27" spans="1:45" ht="18" customHeight="1">
      <c r="A27" s="343"/>
      <c r="B27" s="1133"/>
      <c r="C27" s="1023" t="s">
        <v>448</v>
      </c>
      <c r="D27" s="1023"/>
      <c r="E27" s="1023"/>
      <c r="F27" s="1023"/>
      <c r="G27" s="1023"/>
      <c r="H27" s="1023"/>
      <c r="I27" s="1023"/>
      <c r="J27" s="1023"/>
      <c r="K27" s="1023"/>
      <c r="L27" s="1023"/>
      <c r="M27" s="1023"/>
      <c r="N27" s="1023"/>
      <c r="O27" s="1023"/>
      <c r="P27" s="1023"/>
      <c r="Q27" s="1023"/>
      <c r="R27" s="1023"/>
      <c r="S27" s="1023"/>
      <c r="T27" s="1023"/>
      <c r="U27" s="1023"/>
      <c r="V27" s="1023"/>
      <c r="W27" s="1023"/>
      <c r="X27" s="1023"/>
      <c r="Y27" s="1023"/>
      <c r="Z27" s="1023"/>
      <c r="AA27" s="1023"/>
      <c r="AB27" s="1023"/>
      <c r="AC27" s="1023"/>
      <c r="AD27" s="1125"/>
      <c r="AE27" s="1125"/>
      <c r="AF27" s="1125"/>
      <c r="AG27" s="1125"/>
      <c r="AH27" s="1125"/>
      <c r="AI27" s="1128"/>
      <c r="AJ27" s="1128"/>
      <c r="AK27" s="1128"/>
      <c r="AL27" s="1128"/>
      <c r="AM27" s="1128"/>
      <c r="AS27" s="343"/>
    </row>
    <row r="28" spans="1:45" ht="18" customHeight="1">
      <c r="A28" s="343"/>
      <c r="B28" s="1133"/>
      <c r="C28" s="1023" t="s">
        <v>448</v>
      </c>
      <c r="D28" s="1023"/>
      <c r="E28" s="1023"/>
      <c r="F28" s="1023"/>
      <c r="G28" s="1023"/>
      <c r="H28" s="1023"/>
      <c r="I28" s="1023"/>
      <c r="J28" s="1023"/>
      <c r="K28" s="1023"/>
      <c r="L28" s="1023"/>
      <c r="M28" s="1023"/>
      <c r="N28" s="1023"/>
      <c r="O28" s="1023"/>
      <c r="P28" s="1023"/>
      <c r="Q28" s="1023"/>
      <c r="R28" s="1023"/>
      <c r="S28" s="1023"/>
      <c r="T28" s="1023"/>
      <c r="U28" s="1023"/>
      <c r="V28" s="1023"/>
      <c r="W28" s="1023"/>
      <c r="X28" s="1023"/>
      <c r="Y28" s="1023"/>
      <c r="Z28" s="1023"/>
      <c r="AA28" s="1023"/>
      <c r="AB28" s="1023"/>
      <c r="AC28" s="1023"/>
      <c r="AD28" s="1125"/>
      <c r="AE28" s="1125"/>
      <c r="AF28" s="1125"/>
      <c r="AG28" s="1125"/>
      <c r="AH28" s="1125"/>
      <c r="AI28" s="1128"/>
      <c r="AJ28" s="1128"/>
      <c r="AK28" s="1128"/>
      <c r="AL28" s="1128"/>
      <c r="AM28" s="1128"/>
      <c r="AS28" s="343"/>
    </row>
    <row r="29" spans="1:45" ht="18" customHeight="1">
      <c r="A29" s="343"/>
      <c r="B29" s="1133"/>
      <c r="C29" s="1023" t="s">
        <v>448</v>
      </c>
      <c r="D29" s="1023"/>
      <c r="E29" s="1023"/>
      <c r="F29" s="1023"/>
      <c r="G29" s="1023"/>
      <c r="H29" s="1023"/>
      <c r="I29" s="1023"/>
      <c r="J29" s="1023"/>
      <c r="K29" s="1023"/>
      <c r="L29" s="1023"/>
      <c r="M29" s="1023"/>
      <c r="N29" s="1023"/>
      <c r="O29" s="1023"/>
      <c r="P29" s="1023"/>
      <c r="Q29" s="1023"/>
      <c r="R29" s="1023"/>
      <c r="S29" s="1023"/>
      <c r="T29" s="1023"/>
      <c r="U29" s="1023"/>
      <c r="V29" s="1023"/>
      <c r="W29" s="1023"/>
      <c r="X29" s="1023"/>
      <c r="Y29" s="1023"/>
      <c r="Z29" s="1023"/>
      <c r="AA29" s="1023"/>
      <c r="AB29" s="1023"/>
      <c r="AC29" s="1023"/>
      <c r="AD29" s="1125"/>
      <c r="AE29" s="1125"/>
      <c r="AF29" s="1125"/>
      <c r="AG29" s="1125"/>
      <c r="AH29" s="1125"/>
      <c r="AI29" s="1128"/>
      <c r="AJ29" s="1128"/>
      <c r="AK29" s="1128"/>
      <c r="AL29" s="1128"/>
      <c r="AM29" s="1128"/>
      <c r="AS29" s="343"/>
    </row>
    <row r="30" spans="1:45" ht="18" customHeight="1">
      <c r="A30" s="343"/>
      <c r="B30" s="1133"/>
      <c r="C30" s="1023" t="s">
        <v>448</v>
      </c>
      <c r="D30" s="1023"/>
      <c r="E30" s="1023"/>
      <c r="F30" s="1023"/>
      <c r="G30" s="1023"/>
      <c r="H30" s="1023"/>
      <c r="I30" s="1023"/>
      <c r="J30" s="1023"/>
      <c r="K30" s="1023"/>
      <c r="L30" s="1023"/>
      <c r="M30" s="1023"/>
      <c r="N30" s="1023"/>
      <c r="O30" s="1023"/>
      <c r="P30" s="1023"/>
      <c r="Q30" s="1023"/>
      <c r="R30" s="1023"/>
      <c r="S30" s="1023"/>
      <c r="T30" s="1023"/>
      <c r="U30" s="1023"/>
      <c r="V30" s="1023"/>
      <c r="W30" s="1023"/>
      <c r="X30" s="1023"/>
      <c r="Y30" s="1023"/>
      <c r="Z30" s="1023"/>
      <c r="AA30" s="1023"/>
      <c r="AB30" s="1023"/>
      <c r="AC30" s="1023"/>
      <c r="AD30" s="1125"/>
      <c r="AE30" s="1125"/>
      <c r="AF30" s="1125"/>
      <c r="AG30" s="1125"/>
      <c r="AH30" s="1125"/>
      <c r="AI30" s="1128"/>
      <c r="AJ30" s="1128"/>
      <c r="AK30" s="1128"/>
      <c r="AL30" s="1128"/>
      <c r="AM30" s="1128"/>
      <c r="AS30" s="343"/>
    </row>
    <row r="31" spans="1:45" ht="18" customHeight="1">
      <c r="A31" s="343"/>
      <c r="B31" s="1133"/>
      <c r="C31" s="1023" t="s">
        <v>448</v>
      </c>
      <c r="D31" s="1023"/>
      <c r="E31" s="1023"/>
      <c r="F31" s="1023"/>
      <c r="G31" s="1023"/>
      <c r="H31" s="1023"/>
      <c r="I31" s="1023"/>
      <c r="J31" s="1023"/>
      <c r="K31" s="1023"/>
      <c r="L31" s="1023"/>
      <c r="M31" s="1023"/>
      <c r="N31" s="1023"/>
      <c r="O31" s="1023"/>
      <c r="P31" s="1023"/>
      <c r="Q31" s="1023"/>
      <c r="R31" s="1023"/>
      <c r="S31" s="1023"/>
      <c r="T31" s="1023"/>
      <c r="U31" s="1023"/>
      <c r="V31" s="1023"/>
      <c r="W31" s="1023"/>
      <c r="X31" s="1023"/>
      <c r="Y31" s="1023"/>
      <c r="Z31" s="1023"/>
      <c r="AA31" s="1023"/>
      <c r="AB31" s="1023"/>
      <c r="AC31" s="1023"/>
      <c r="AD31" s="1125"/>
      <c r="AE31" s="1125"/>
      <c r="AF31" s="1125"/>
      <c r="AG31" s="1125"/>
      <c r="AH31" s="1125"/>
      <c r="AI31" s="1128"/>
      <c r="AJ31" s="1128"/>
      <c r="AK31" s="1128"/>
      <c r="AL31" s="1128"/>
      <c r="AM31" s="1128"/>
      <c r="AS31" s="343"/>
    </row>
    <row r="32" spans="1:45" ht="18" customHeight="1">
      <c r="A32" s="343"/>
      <c r="B32" s="1133"/>
      <c r="C32" s="1023" t="s">
        <v>448</v>
      </c>
      <c r="D32" s="1023"/>
      <c r="E32" s="1023"/>
      <c r="F32" s="1023"/>
      <c r="G32" s="1023"/>
      <c r="H32" s="1023"/>
      <c r="I32" s="1023"/>
      <c r="J32" s="1023"/>
      <c r="K32" s="1023"/>
      <c r="L32" s="1023"/>
      <c r="M32" s="1023"/>
      <c r="N32" s="1023"/>
      <c r="O32" s="1023"/>
      <c r="P32" s="1023"/>
      <c r="Q32" s="1023"/>
      <c r="R32" s="1023"/>
      <c r="S32" s="1023"/>
      <c r="T32" s="1023"/>
      <c r="U32" s="1023"/>
      <c r="V32" s="1023"/>
      <c r="W32" s="1023"/>
      <c r="X32" s="1023"/>
      <c r="Y32" s="1023"/>
      <c r="Z32" s="1023"/>
      <c r="AA32" s="1023"/>
      <c r="AB32" s="1023"/>
      <c r="AC32" s="1023"/>
      <c r="AD32" s="1125"/>
      <c r="AE32" s="1125"/>
      <c r="AF32" s="1125"/>
      <c r="AG32" s="1125"/>
      <c r="AH32" s="1125"/>
      <c r="AI32" s="1128"/>
      <c r="AJ32" s="1128"/>
      <c r="AK32" s="1128"/>
      <c r="AL32" s="1128"/>
      <c r="AM32" s="1128"/>
      <c r="AS32" s="343"/>
    </row>
    <row r="33" spans="1:45" ht="18" customHeight="1">
      <c r="A33" s="343"/>
      <c r="B33" s="1133"/>
      <c r="C33" s="1023" t="s">
        <v>448</v>
      </c>
      <c r="D33" s="1023"/>
      <c r="E33" s="1023"/>
      <c r="F33" s="1023"/>
      <c r="G33" s="1023"/>
      <c r="H33" s="1023"/>
      <c r="I33" s="1023"/>
      <c r="J33" s="1023"/>
      <c r="K33" s="1023"/>
      <c r="L33" s="1023"/>
      <c r="M33" s="1023"/>
      <c r="N33" s="1023"/>
      <c r="O33" s="1023"/>
      <c r="P33" s="1023"/>
      <c r="Q33" s="1023"/>
      <c r="R33" s="1023"/>
      <c r="S33" s="1023"/>
      <c r="T33" s="1023"/>
      <c r="U33" s="1023"/>
      <c r="V33" s="1023"/>
      <c r="W33" s="1023"/>
      <c r="X33" s="1023"/>
      <c r="Y33" s="1023"/>
      <c r="Z33" s="1023"/>
      <c r="AA33" s="1023"/>
      <c r="AB33" s="1023"/>
      <c r="AC33" s="1023"/>
      <c r="AD33" s="1125"/>
      <c r="AE33" s="1125"/>
      <c r="AF33" s="1125"/>
      <c r="AG33" s="1125"/>
      <c r="AH33" s="1125"/>
      <c r="AI33" s="1128"/>
      <c r="AJ33" s="1128"/>
      <c r="AK33" s="1128"/>
      <c r="AL33" s="1128"/>
      <c r="AM33" s="1128"/>
      <c r="AS33" s="343"/>
    </row>
    <row r="34" spans="1:45" ht="18" customHeight="1">
      <c r="A34" s="343"/>
      <c r="B34" s="1133"/>
      <c r="C34" s="1105"/>
      <c r="D34" s="1105"/>
      <c r="E34" s="1105"/>
      <c r="F34" s="1105"/>
      <c r="G34" s="1105"/>
      <c r="H34" s="1105"/>
      <c r="I34" s="1105"/>
      <c r="J34" s="1105"/>
      <c r="K34" s="1105"/>
      <c r="L34" s="1105"/>
      <c r="M34" s="1105"/>
      <c r="N34" s="1105"/>
      <c r="O34" s="1105"/>
      <c r="P34" s="1105"/>
      <c r="Q34" s="1105"/>
      <c r="R34" s="1105"/>
      <c r="S34" s="1105"/>
      <c r="T34" s="1105"/>
      <c r="U34" s="1105"/>
      <c r="V34" s="1105"/>
      <c r="W34" s="1118" t="s">
        <v>462</v>
      </c>
      <c r="X34" s="1118"/>
      <c r="Y34" s="1118"/>
      <c r="Z34" s="1118"/>
      <c r="AA34" s="1118"/>
      <c r="AB34" s="1118"/>
      <c r="AC34" s="1118"/>
      <c r="AD34" s="1118"/>
      <c r="AE34" s="1118"/>
      <c r="AF34" s="1118"/>
      <c r="AG34" s="1118"/>
      <c r="AH34" s="1118"/>
      <c r="AI34" s="1129"/>
      <c r="AJ34" s="1129"/>
      <c r="AK34" s="1129"/>
      <c r="AL34" s="1129"/>
      <c r="AM34" s="1129"/>
      <c r="AS34" s="343"/>
    </row>
    <row r="35" spans="1:45" ht="18" customHeight="1">
      <c r="A35" s="343"/>
      <c r="B35" s="1134" t="s">
        <v>324</v>
      </c>
      <c r="C35" s="1104" t="s">
        <v>448</v>
      </c>
      <c r="D35" s="1104"/>
      <c r="E35" s="1104"/>
      <c r="F35" s="1104"/>
      <c r="G35" s="1104"/>
      <c r="H35" s="1104"/>
      <c r="I35" s="1104"/>
      <c r="J35" s="1104"/>
      <c r="K35" s="1104"/>
      <c r="L35" s="1104"/>
      <c r="M35" s="1104"/>
      <c r="N35" s="1104"/>
      <c r="O35" s="1104"/>
      <c r="P35" s="1104"/>
      <c r="Q35" s="1104"/>
      <c r="R35" s="1104"/>
      <c r="S35" s="1104"/>
      <c r="T35" s="1104"/>
      <c r="U35" s="1104"/>
      <c r="V35" s="1104"/>
      <c r="W35" s="1104"/>
      <c r="X35" s="1104"/>
      <c r="Y35" s="1104"/>
      <c r="Z35" s="1104"/>
      <c r="AA35" s="1104"/>
      <c r="AB35" s="1104"/>
      <c r="AC35" s="1104"/>
      <c r="AD35" s="1120"/>
      <c r="AE35" s="1120"/>
      <c r="AF35" s="1120"/>
      <c r="AG35" s="1120"/>
      <c r="AH35" s="1120"/>
      <c r="AI35" s="1127"/>
      <c r="AJ35" s="1127"/>
      <c r="AK35" s="1127"/>
      <c r="AL35" s="1127"/>
      <c r="AM35" s="1127"/>
      <c r="AS35" s="343"/>
    </row>
    <row r="36" spans="1:45" ht="18" customHeight="1">
      <c r="A36" s="343"/>
      <c r="B36" s="1134"/>
      <c r="C36" s="1023" t="s">
        <v>448</v>
      </c>
      <c r="D36" s="1023"/>
      <c r="E36" s="1023"/>
      <c r="F36" s="1023"/>
      <c r="G36" s="1023"/>
      <c r="H36" s="1023"/>
      <c r="I36" s="1023"/>
      <c r="J36" s="1023"/>
      <c r="K36" s="1023"/>
      <c r="L36" s="1023"/>
      <c r="M36" s="1023"/>
      <c r="N36" s="1023"/>
      <c r="O36" s="1023"/>
      <c r="P36" s="1023"/>
      <c r="Q36" s="1023"/>
      <c r="R36" s="1023"/>
      <c r="S36" s="1023"/>
      <c r="T36" s="1023"/>
      <c r="U36" s="1023"/>
      <c r="V36" s="1023"/>
      <c r="W36" s="1023"/>
      <c r="X36" s="1023"/>
      <c r="Y36" s="1023"/>
      <c r="Z36" s="1023"/>
      <c r="AA36" s="1023"/>
      <c r="AB36" s="1023"/>
      <c r="AC36" s="1023"/>
      <c r="AD36" s="1125"/>
      <c r="AE36" s="1125"/>
      <c r="AF36" s="1125"/>
      <c r="AG36" s="1125"/>
      <c r="AH36" s="1125"/>
      <c r="AI36" s="1128"/>
      <c r="AJ36" s="1128"/>
      <c r="AK36" s="1128"/>
      <c r="AL36" s="1128"/>
      <c r="AM36" s="1128"/>
      <c r="AS36" s="343"/>
    </row>
    <row r="37" spans="1:45" ht="18" customHeight="1">
      <c r="A37" s="343"/>
      <c r="B37" s="1134"/>
      <c r="C37" s="1023" t="s">
        <v>448</v>
      </c>
      <c r="D37" s="1023"/>
      <c r="E37" s="1023"/>
      <c r="F37" s="1023"/>
      <c r="G37" s="1023"/>
      <c r="H37" s="1023"/>
      <c r="I37" s="1023"/>
      <c r="J37" s="1023"/>
      <c r="K37" s="1023"/>
      <c r="L37" s="1023"/>
      <c r="M37" s="1023"/>
      <c r="N37" s="1023"/>
      <c r="O37" s="1023"/>
      <c r="P37" s="1023"/>
      <c r="Q37" s="1023"/>
      <c r="R37" s="1023"/>
      <c r="S37" s="1023"/>
      <c r="T37" s="1023"/>
      <c r="U37" s="1023"/>
      <c r="V37" s="1023"/>
      <c r="W37" s="1023"/>
      <c r="X37" s="1023"/>
      <c r="Y37" s="1023"/>
      <c r="Z37" s="1023"/>
      <c r="AA37" s="1023"/>
      <c r="AB37" s="1023"/>
      <c r="AC37" s="1023"/>
      <c r="AD37" s="1125"/>
      <c r="AE37" s="1125"/>
      <c r="AF37" s="1125"/>
      <c r="AG37" s="1125"/>
      <c r="AH37" s="1125"/>
      <c r="AI37" s="1128"/>
      <c r="AJ37" s="1128"/>
      <c r="AK37" s="1128"/>
      <c r="AL37" s="1128"/>
      <c r="AM37" s="1128"/>
      <c r="AS37" s="343"/>
    </row>
    <row r="38" spans="1:45" ht="18" customHeight="1">
      <c r="A38" s="343"/>
      <c r="B38" s="1134"/>
      <c r="C38" s="1023" t="s">
        <v>448</v>
      </c>
      <c r="D38" s="1023"/>
      <c r="E38" s="1023"/>
      <c r="F38" s="1023"/>
      <c r="G38" s="1023"/>
      <c r="H38" s="1023"/>
      <c r="I38" s="1023"/>
      <c r="J38" s="1023"/>
      <c r="K38" s="1023"/>
      <c r="L38" s="1023"/>
      <c r="M38" s="1023"/>
      <c r="N38" s="1023"/>
      <c r="O38" s="1023"/>
      <c r="P38" s="1023"/>
      <c r="Q38" s="1023"/>
      <c r="R38" s="1023"/>
      <c r="S38" s="1023"/>
      <c r="T38" s="1023"/>
      <c r="U38" s="1023"/>
      <c r="V38" s="1023"/>
      <c r="W38" s="1023"/>
      <c r="X38" s="1023"/>
      <c r="Y38" s="1023"/>
      <c r="Z38" s="1023"/>
      <c r="AA38" s="1023"/>
      <c r="AB38" s="1023"/>
      <c r="AC38" s="1023"/>
      <c r="AD38" s="1125"/>
      <c r="AE38" s="1125"/>
      <c r="AF38" s="1125"/>
      <c r="AG38" s="1125"/>
      <c r="AH38" s="1125"/>
      <c r="AI38" s="1128"/>
      <c r="AJ38" s="1128"/>
      <c r="AK38" s="1128"/>
      <c r="AL38" s="1128"/>
      <c r="AM38" s="1128"/>
      <c r="AS38" s="343"/>
    </row>
    <row r="39" spans="1:45" ht="18" customHeight="1">
      <c r="A39" s="343"/>
      <c r="B39" s="1134"/>
      <c r="C39" s="1023" t="s">
        <v>448</v>
      </c>
      <c r="D39" s="1023"/>
      <c r="E39" s="1023"/>
      <c r="F39" s="1023"/>
      <c r="G39" s="1023"/>
      <c r="H39" s="1023"/>
      <c r="I39" s="1023"/>
      <c r="J39" s="1023"/>
      <c r="K39" s="1023"/>
      <c r="L39" s="1023"/>
      <c r="M39" s="1023"/>
      <c r="N39" s="1023"/>
      <c r="O39" s="1023"/>
      <c r="P39" s="1023"/>
      <c r="Q39" s="1023"/>
      <c r="R39" s="1023"/>
      <c r="S39" s="1023"/>
      <c r="T39" s="1023"/>
      <c r="U39" s="1023"/>
      <c r="V39" s="1023"/>
      <c r="W39" s="1023"/>
      <c r="X39" s="1023"/>
      <c r="Y39" s="1023"/>
      <c r="Z39" s="1023"/>
      <c r="AA39" s="1023"/>
      <c r="AB39" s="1023"/>
      <c r="AC39" s="1023"/>
      <c r="AD39" s="1125"/>
      <c r="AE39" s="1125"/>
      <c r="AF39" s="1125"/>
      <c r="AG39" s="1125"/>
      <c r="AH39" s="1125"/>
      <c r="AI39" s="1128"/>
      <c r="AJ39" s="1128"/>
      <c r="AK39" s="1128"/>
      <c r="AL39" s="1128"/>
      <c r="AM39" s="1128"/>
      <c r="AS39" s="343"/>
    </row>
    <row r="40" spans="1:45" ht="18" customHeight="1">
      <c r="A40" s="343"/>
      <c r="B40" s="1134"/>
      <c r="C40" s="1023" t="s">
        <v>448</v>
      </c>
      <c r="D40" s="1023"/>
      <c r="E40" s="1023"/>
      <c r="F40" s="1023"/>
      <c r="G40" s="1023"/>
      <c r="H40" s="1023"/>
      <c r="I40" s="1023"/>
      <c r="J40" s="1023"/>
      <c r="K40" s="1023"/>
      <c r="L40" s="1023"/>
      <c r="M40" s="1023"/>
      <c r="N40" s="1023"/>
      <c r="O40" s="1023"/>
      <c r="P40" s="1023"/>
      <c r="Q40" s="1023"/>
      <c r="R40" s="1023"/>
      <c r="S40" s="1023"/>
      <c r="T40" s="1023"/>
      <c r="U40" s="1023"/>
      <c r="V40" s="1023"/>
      <c r="W40" s="1023"/>
      <c r="X40" s="1023"/>
      <c r="Y40" s="1023"/>
      <c r="Z40" s="1023"/>
      <c r="AA40" s="1023"/>
      <c r="AB40" s="1023"/>
      <c r="AC40" s="1023"/>
      <c r="AD40" s="1125"/>
      <c r="AE40" s="1125"/>
      <c r="AF40" s="1125"/>
      <c r="AG40" s="1125"/>
      <c r="AH40" s="1125"/>
      <c r="AI40" s="1128"/>
      <c r="AJ40" s="1128"/>
      <c r="AK40" s="1128"/>
      <c r="AL40" s="1128"/>
      <c r="AM40" s="1128"/>
      <c r="AS40" s="343"/>
    </row>
    <row r="41" spans="1:45" ht="18" customHeight="1">
      <c r="A41" s="343"/>
      <c r="B41" s="1134"/>
      <c r="C41" s="1023" t="s">
        <v>448</v>
      </c>
      <c r="D41" s="1023"/>
      <c r="E41" s="1023"/>
      <c r="F41" s="1023"/>
      <c r="G41" s="1023"/>
      <c r="H41" s="1023"/>
      <c r="I41" s="1023"/>
      <c r="J41" s="1023"/>
      <c r="K41" s="1023"/>
      <c r="L41" s="1023"/>
      <c r="M41" s="1023"/>
      <c r="N41" s="1023"/>
      <c r="O41" s="1023"/>
      <c r="P41" s="1023"/>
      <c r="Q41" s="1023"/>
      <c r="R41" s="1023"/>
      <c r="S41" s="1023"/>
      <c r="T41" s="1023"/>
      <c r="U41" s="1023"/>
      <c r="V41" s="1023"/>
      <c r="W41" s="1023"/>
      <c r="X41" s="1023"/>
      <c r="Y41" s="1023"/>
      <c r="Z41" s="1023"/>
      <c r="AA41" s="1023"/>
      <c r="AB41" s="1023"/>
      <c r="AC41" s="1023"/>
      <c r="AD41" s="1125"/>
      <c r="AE41" s="1125"/>
      <c r="AF41" s="1125"/>
      <c r="AG41" s="1125"/>
      <c r="AH41" s="1125"/>
      <c r="AI41" s="1128"/>
      <c r="AJ41" s="1128"/>
      <c r="AK41" s="1128"/>
      <c r="AL41" s="1128"/>
      <c r="AM41" s="1128"/>
      <c r="AS41" s="343"/>
    </row>
    <row r="42" spans="1:45" ht="18" customHeight="1">
      <c r="A42" s="343"/>
      <c r="B42" s="1134"/>
      <c r="C42" s="1023" t="s">
        <v>448</v>
      </c>
      <c r="D42" s="1023"/>
      <c r="E42" s="1023"/>
      <c r="F42" s="1023"/>
      <c r="G42" s="1023"/>
      <c r="H42" s="1023"/>
      <c r="I42" s="1023"/>
      <c r="J42" s="1023"/>
      <c r="K42" s="1023"/>
      <c r="L42" s="1023"/>
      <c r="M42" s="1023"/>
      <c r="N42" s="1023"/>
      <c r="O42" s="1023"/>
      <c r="P42" s="1023"/>
      <c r="Q42" s="1023"/>
      <c r="R42" s="1023"/>
      <c r="S42" s="1023"/>
      <c r="T42" s="1023"/>
      <c r="U42" s="1023"/>
      <c r="V42" s="1023"/>
      <c r="W42" s="1023"/>
      <c r="X42" s="1023"/>
      <c r="Y42" s="1023"/>
      <c r="Z42" s="1023"/>
      <c r="AA42" s="1023"/>
      <c r="AB42" s="1023"/>
      <c r="AC42" s="1023"/>
      <c r="AD42" s="1125"/>
      <c r="AE42" s="1125"/>
      <c r="AF42" s="1125"/>
      <c r="AG42" s="1125"/>
      <c r="AH42" s="1125"/>
      <c r="AI42" s="1128"/>
      <c r="AJ42" s="1128"/>
      <c r="AK42" s="1128"/>
      <c r="AL42" s="1128"/>
      <c r="AM42" s="1128"/>
      <c r="AS42" s="343"/>
    </row>
    <row r="43" spans="1:45" ht="18" customHeight="1">
      <c r="A43" s="343"/>
      <c r="B43" s="1134"/>
      <c r="C43" s="1106"/>
      <c r="D43" s="1106"/>
      <c r="E43" s="1106"/>
      <c r="F43" s="1106"/>
      <c r="G43" s="1106"/>
      <c r="H43" s="1106"/>
      <c r="I43" s="1106"/>
      <c r="J43" s="1106"/>
      <c r="K43" s="1106"/>
      <c r="L43" s="1106"/>
      <c r="M43" s="1106"/>
      <c r="N43" s="1106"/>
      <c r="O43" s="1106"/>
      <c r="P43" s="1106"/>
      <c r="Q43" s="1106"/>
      <c r="R43" s="1106"/>
      <c r="S43" s="1106"/>
      <c r="T43" s="1106"/>
      <c r="U43" s="1106"/>
      <c r="V43" s="1106"/>
      <c r="W43" s="1119" t="s">
        <v>240</v>
      </c>
      <c r="X43" s="1119"/>
      <c r="Y43" s="1119"/>
      <c r="Z43" s="1119"/>
      <c r="AA43" s="1119"/>
      <c r="AB43" s="1119"/>
      <c r="AC43" s="1119"/>
      <c r="AD43" s="1119"/>
      <c r="AE43" s="1119"/>
      <c r="AF43" s="1119"/>
      <c r="AG43" s="1119"/>
      <c r="AH43" s="1119"/>
      <c r="AI43" s="1130"/>
      <c r="AJ43" s="1130"/>
      <c r="AK43" s="1130"/>
      <c r="AL43" s="1130"/>
      <c r="AM43" s="1130"/>
      <c r="AS43" s="343"/>
    </row>
    <row r="44" spans="1:45" ht="18" customHeight="1">
      <c r="A44" s="343"/>
      <c r="B44" s="1135" t="s">
        <v>21</v>
      </c>
      <c r="C44" s="1104" t="s">
        <v>448</v>
      </c>
      <c r="D44" s="1104"/>
      <c r="E44" s="1104"/>
      <c r="F44" s="1104"/>
      <c r="G44" s="1104"/>
      <c r="H44" s="1104"/>
      <c r="I44" s="1104"/>
      <c r="J44" s="1104"/>
      <c r="K44" s="1104"/>
      <c r="L44" s="1104"/>
      <c r="M44" s="1104"/>
      <c r="N44" s="1104"/>
      <c r="O44" s="1104"/>
      <c r="P44" s="1104"/>
      <c r="Q44" s="1104"/>
      <c r="R44" s="1104"/>
      <c r="S44" s="1104"/>
      <c r="T44" s="1104"/>
      <c r="U44" s="1104"/>
      <c r="V44" s="1104"/>
      <c r="W44" s="1104"/>
      <c r="X44" s="1104"/>
      <c r="Y44" s="1104"/>
      <c r="Z44" s="1104"/>
      <c r="AA44" s="1104"/>
      <c r="AB44" s="1104"/>
      <c r="AC44" s="1104"/>
      <c r="AD44" s="1120"/>
      <c r="AE44" s="1120"/>
      <c r="AF44" s="1120"/>
      <c r="AG44" s="1120"/>
      <c r="AH44" s="1120"/>
      <c r="AI44" s="1127"/>
      <c r="AJ44" s="1127"/>
      <c r="AK44" s="1127"/>
      <c r="AL44" s="1127"/>
      <c r="AM44" s="1127"/>
      <c r="AS44" s="343"/>
    </row>
    <row r="45" spans="1:45" ht="18" customHeight="1">
      <c r="A45" s="343"/>
      <c r="B45" s="1135"/>
      <c r="C45" s="1023" t="s">
        <v>448</v>
      </c>
      <c r="D45" s="1023"/>
      <c r="E45" s="1023"/>
      <c r="F45" s="1023"/>
      <c r="G45" s="1023"/>
      <c r="H45" s="1023"/>
      <c r="I45" s="1023"/>
      <c r="J45" s="1023"/>
      <c r="K45" s="1023"/>
      <c r="L45" s="1023"/>
      <c r="M45" s="1023"/>
      <c r="N45" s="1023"/>
      <c r="O45" s="1023"/>
      <c r="P45" s="1023"/>
      <c r="Q45" s="1023"/>
      <c r="R45" s="1023"/>
      <c r="S45" s="1023"/>
      <c r="T45" s="1023"/>
      <c r="U45" s="1023"/>
      <c r="V45" s="1023"/>
      <c r="W45" s="1023"/>
      <c r="X45" s="1023"/>
      <c r="Y45" s="1023"/>
      <c r="Z45" s="1023"/>
      <c r="AA45" s="1023"/>
      <c r="AB45" s="1023"/>
      <c r="AC45" s="1023"/>
      <c r="AD45" s="1125"/>
      <c r="AE45" s="1125"/>
      <c r="AF45" s="1125"/>
      <c r="AG45" s="1125"/>
      <c r="AH45" s="1125"/>
      <c r="AI45" s="1128"/>
      <c r="AJ45" s="1128"/>
      <c r="AK45" s="1128"/>
      <c r="AL45" s="1128"/>
      <c r="AM45" s="1128"/>
      <c r="AS45" s="343"/>
    </row>
    <row r="46" spans="1:45" ht="18" customHeight="1">
      <c r="A46" s="343"/>
      <c r="B46" s="1135"/>
      <c r="C46" s="1023" t="s">
        <v>448</v>
      </c>
      <c r="D46" s="1023"/>
      <c r="E46" s="1023"/>
      <c r="F46" s="1023"/>
      <c r="G46" s="1023"/>
      <c r="H46" s="1023"/>
      <c r="I46" s="1023"/>
      <c r="J46" s="1023"/>
      <c r="K46" s="1023"/>
      <c r="L46" s="1023"/>
      <c r="M46" s="1023"/>
      <c r="N46" s="1023"/>
      <c r="O46" s="1023"/>
      <c r="P46" s="1023"/>
      <c r="Q46" s="1023"/>
      <c r="R46" s="1023"/>
      <c r="S46" s="1023"/>
      <c r="T46" s="1023"/>
      <c r="U46" s="1023"/>
      <c r="V46" s="1023"/>
      <c r="W46" s="1023"/>
      <c r="X46" s="1023"/>
      <c r="Y46" s="1023"/>
      <c r="Z46" s="1023"/>
      <c r="AA46" s="1023"/>
      <c r="AB46" s="1023"/>
      <c r="AC46" s="1023"/>
      <c r="AD46" s="1125"/>
      <c r="AE46" s="1125"/>
      <c r="AF46" s="1125"/>
      <c r="AG46" s="1125"/>
      <c r="AH46" s="1125"/>
      <c r="AI46" s="1128"/>
      <c r="AJ46" s="1128"/>
      <c r="AK46" s="1128"/>
      <c r="AL46" s="1128"/>
      <c r="AM46" s="1128"/>
      <c r="AS46" s="343"/>
    </row>
    <row r="47" spans="1:45" ht="18" customHeight="1">
      <c r="A47" s="343"/>
      <c r="B47" s="1135"/>
      <c r="C47" s="1023" t="s">
        <v>448</v>
      </c>
      <c r="D47" s="1023"/>
      <c r="E47" s="1023"/>
      <c r="F47" s="1023"/>
      <c r="G47" s="1023"/>
      <c r="H47" s="1023"/>
      <c r="I47" s="1023"/>
      <c r="J47" s="1023"/>
      <c r="K47" s="1023"/>
      <c r="L47" s="1023"/>
      <c r="M47" s="1023"/>
      <c r="N47" s="1023"/>
      <c r="O47" s="1023"/>
      <c r="P47" s="1023"/>
      <c r="Q47" s="1023"/>
      <c r="R47" s="1023"/>
      <c r="S47" s="1023"/>
      <c r="T47" s="1023"/>
      <c r="U47" s="1023"/>
      <c r="V47" s="1023"/>
      <c r="W47" s="1023"/>
      <c r="X47" s="1023"/>
      <c r="Y47" s="1023"/>
      <c r="Z47" s="1023"/>
      <c r="AA47" s="1023"/>
      <c r="AB47" s="1023"/>
      <c r="AC47" s="1023"/>
      <c r="AD47" s="1125"/>
      <c r="AE47" s="1125"/>
      <c r="AF47" s="1125"/>
      <c r="AG47" s="1125"/>
      <c r="AH47" s="1125"/>
      <c r="AI47" s="1128"/>
      <c r="AJ47" s="1128"/>
      <c r="AK47" s="1128"/>
      <c r="AL47" s="1128"/>
      <c r="AM47" s="1128"/>
      <c r="AS47" s="343"/>
    </row>
    <row r="48" spans="1:45" ht="18" customHeight="1">
      <c r="A48" s="343"/>
      <c r="B48" s="1135"/>
      <c r="C48" s="1023" t="s">
        <v>448</v>
      </c>
      <c r="D48" s="1023"/>
      <c r="E48" s="1023"/>
      <c r="F48" s="1023"/>
      <c r="G48" s="1023"/>
      <c r="H48" s="1023"/>
      <c r="I48" s="1023"/>
      <c r="J48" s="1023"/>
      <c r="K48" s="1023"/>
      <c r="L48" s="1023"/>
      <c r="M48" s="1023"/>
      <c r="N48" s="1023"/>
      <c r="O48" s="1023"/>
      <c r="P48" s="1023"/>
      <c r="Q48" s="1023"/>
      <c r="R48" s="1023"/>
      <c r="S48" s="1023"/>
      <c r="T48" s="1023"/>
      <c r="U48" s="1023"/>
      <c r="V48" s="1023"/>
      <c r="W48" s="1023"/>
      <c r="X48" s="1023"/>
      <c r="Y48" s="1023"/>
      <c r="Z48" s="1023"/>
      <c r="AA48" s="1023"/>
      <c r="AB48" s="1023"/>
      <c r="AC48" s="1023"/>
      <c r="AD48" s="1125"/>
      <c r="AE48" s="1125"/>
      <c r="AF48" s="1125"/>
      <c r="AG48" s="1125"/>
      <c r="AH48" s="1125"/>
      <c r="AI48" s="1128"/>
      <c r="AJ48" s="1128"/>
      <c r="AK48" s="1128"/>
      <c r="AL48" s="1128"/>
      <c r="AM48" s="1128"/>
      <c r="AS48" s="343"/>
    </row>
    <row r="49" spans="1:45" ht="18" customHeight="1">
      <c r="A49" s="343"/>
      <c r="B49" s="1135"/>
      <c r="C49" s="1023" t="s">
        <v>448</v>
      </c>
      <c r="D49" s="1023"/>
      <c r="E49" s="1023"/>
      <c r="F49" s="1023"/>
      <c r="G49" s="1023"/>
      <c r="H49" s="1023"/>
      <c r="I49" s="1023"/>
      <c r="J49" s="1023"/>
      <c r="K49" s="1023"/>
      <c r="L49" s="1023"/>
      <c r="M49" s="1023"/>
      <c r="N49" s="1023"/>
      <c r="O49" s="1023"/>
      <c r="P49" s="1023"/>
      <c r="Q49" s="1023"/>
      <c r="R49" s="1023"/>
      <c r="S49" s="1023"/>
      <c r="T49" s="1023"/>
      <c r="U49" s="1023"/>
      <c r="V49" s="1023"/>
      <c r="W49" s="1023"/>
      <c r="X49" s="1023"/>
      <c r="Y49" s="1023"/>
      <c r="Z49" s="1023"/>
      <c r="AA49" s="1023"/>
      <c r="AB49" s="1023"/>
      <c r="AC49" s="1023"/>
      <c r="AD49" s="1125"/>
      <c r="AE49" s="1125"/>
      <c r="AF49" s="1125"/>
      <c r="AG49" s="1125"/>
      <c r="AH49" s="1125"/>
      <c r="AI49" s="1128"/>
      <c r="AJ49" s="1128"/>
      <c r="AK49" s="1128"/>
      <c r="AL49" s="1128"/>
      <c r="AM49" s="1128"/>
      <c r="AS49" s="343"/>
    </row>
    <row r="50" spans="1:45" ht="18" customHeight="1">
      <c r="A50" s="343"/>
      <c r="B50" s="1135"/>
      <c r="C50" s="1023" t="s">
        <v>448</v>
      </c>
      <c r="D50" s="1023"/>
      <c r="E50" s="1023"/>
      <c r="F50" s="1023"/>
      <c r="G50" s="1023"/>
      <c r="H50" s="1023"/>
      <c r="I50" s="1023"/>
      <c r="J50" s="1023"/>
      <c r="K50" s="1023"/>
      <c r="L50" s="1023"/>
      <c r="M50" s="1023"/>
      <c r="N50" s="1023"/>
      <c r="O50" s="1023"/>
      <c r="P50" s="1023"/>
      <c r="Q50" s="1023"/>
      <c r="R50" s="1023"/>
      <c r="S50" s="1023"/>
      <c r="T50" s="1023"/>
      <c r="U50" s="1023"/>
      <c r="V50" s="1023"/>
      <c r="W50" s="1023"/>
      <c r="X50" s="1023"/>
      <c r="Y50" s="1023"/>
      <c r="Z50" s="1023"/>
      <c r="AA50" s="1023"/>
      <c r="AB50" s="1023"/>
      <c r="AC50" s="1023"/>
      <c r="AD50" s="1125"/>
      <c r="AE50" s="1125"/>
      <c r="AF50" s="1125"/>
      <c r="AG50" s="1125"/>
      <c r="AH50" s="1125"/>
      <c r="AI50" s="1128"/>
      <c r="AJ50" s="1128"/>
      <c r="AK50" s="1128"/>
      <c r="AL50" s="1128"/>
      <c r="AM50" s="1128"/>
      <c r="AS50" s="343"/>
    </row>
    <row r="51" spans="1:45" ht="18" customHeight="1">
      <c r="A51" s="343"/>
      <c r="B51" s="1135"/>
      <c r="C51" s="1023" t="s">
        <v>448</v>
      </c>
      <c r="D51" s="1023"/>
      <c r="E51" s="1023"/>
      <c r="F51" s="1023"/>
      <c r="G51" s="1023"/>
      <c r="H51" s="1023"/>
      <c r="I51" s="1023"/>
      <c r="J51" s="1023"/>
      <c r="K51" s="1023"/>
      <c r="L51" s="1023"/>
      <c r="M51" s="1023"/>
      <c r="N51" s="1023"/>
      <c r="O51" s="1023"/>
      <c r="P51" s="1023"/>
      <c r="Q51" s="1023"/>
      <c r="R51" s="1023"/>
      <c r="S51" s="1023"/>
      <c r="T51" s="1023"/>
      <c r="U51" s="1023"/>
      <c r="V51" s="1023"/>
      <c r="W51" s="1023"/>
      <c r="X51" s="1023"/>
      <c r="Y51" s="1023"/>
      <c r="Z51" s="1023"/>
      <c r="AA51" s="1023"/>
      <c r="AB51" s="1023"/>
      <c r="AC51" s="1023"/>
      <c r="AD51" s="1125"/>
      <c r="AE51" s="1125"/>
      <c r="AF51" s="1125"/>
      <c r="AG51" s="1125"/>
      <c r="AH51" s="1125"/>
      <c r="AI51" s="1128"/>
      <c r="AJ51" s="1128"/>
      <c r="AK51" s="1128"/>
      <c r="AL51" s="1128"/>
      <c r="AM51" s="1128"/>
      <c r="AS51" s="343"/>
    </row>
    <row r="52" spans="1:45" ht="18" customHeight="1">
      <c r="A52" s="343"/>
      <c r="B52" s="1135"/>
      <c r="C52" s="1105"/>
      <c r="D52" s="1105"/>
      <c r="E52" s="1105"/>
      <c r="F52" s="1105"/>
      <c r="G52" s="1105"/>
      <c r="H52" s="1105"/>
      <c r="I52" s="1105"/>
      <c r="J52" s="1105"/>
      <c r="K52" s="1105"/>
      <c r="L52" s="1105"/>
      <c r="M52" s="1105"/>
      <c r="N52" s="1105"/>
      <c r="O52" s="1105"/>
      <c r="P52" s="1105"/>
      <c r="Q52" s="1105"/>
      <c r="R52" s="1105"/>
      <c r="S52" s="1105"/>
      <c r="T52" s="1105"/>
      <c r="U52" s="1105"/>
      <c r="V52" s="1105"/>
      <c r="W52" s="1118" t="s">
        <v>463</v>
      </c>
      <c r="X52" s="1118"/>
      <c r="Y52" s="1118"/>
      <c r="Z52" s="1118"/>
      <c r="AA52" s="1118"/>
      <c r="AB52" s="1118"/>
      <c r="AC52" s="1118"/>
      <c r="AD52" s="1118"/>
      <c r="AE52" s="1118"/>
      <c r="AF52" s="1118"/>
      <c r="AG52" s="1118"/>
      <c r="AH52" s="1118"/>
      <c r="AI52" s="1129"/>
      <c r="AJ52" s="1129"/>
      <c r="AK52" s="1129"/>
      <c r="AL52" s="1129"/>
      <c r="AM52" s="1129"/>
      <c r="AS52" s="343"/>
    </row>
    <row r="53" spans="1:45" ht="18" customHeight="1">
      <c r="A53" s="343"/>
      <c r="B53" s="1133" t="s">
        <v>193</v>
      </c>
      <c r="C53" s="1104" t="s">
        <v>448</v>
      </c>
      <c r="D53" s="1104"/>
      <c r="E53" s="1104"/>
      <c r="F53" s="1104"/>
      <c r="G53" s="1104"/>
      <c r="H53" s="1104"/>
      <c r="I53" s="1104"/>
      <c r="J53" s="1104"/>
      <c r="K53" s="1104"/>
      <c r="L53" s="1104"/>
      <c r="M53" s="1104"/>
      <c r="N53" s="1104"/>
      <c r="O53" s="1104"/>
      <c r="P53" s="1104"/>
      <c r="Q53" s="1104"/>
      <c r="R53" s="1104"/>
      <c r="S53" s="1104"/>
      <c r="T53" s="1104"/>
      <c r="U53" s="1104"/>
      <c r="V53" s="1104"/>
      <c r="W53" s="1104"/>
      <c r="X53" s="1104"/>
      <c r="Y53" s="1104"/>
      <c r="Z53" s="1104"/>
      <c r="AA53" s="1104"/>
      <c r="AB53" s="1104"/>
      <c r="AC53" s="1104"/>
      <c r="AD53" s="1120"/>
      <c r="AE53" s="1120"/>
      <c r="AF53" s="1120"/>
      <c r="AG53" s="1120"/>
      <c r="AH53" s="1120"/>
      <c r="AI53" s="1127"/>
      <c r="AJ53" s="1127"/>
      <c r="AK53" s="1127"/>
      <c r="AL53" s="1127"/>
      <c r="AM53" s="1127"/>
      <c r="AS53" s="343"/>
    </row>
    <row r="54" spans="1:45" ht="18" customHeight="1">
      <c r="A54" s="343"/>
      <c r="B54" s="1133"/>
      <c r="C54" s="1023" t="s">
        <v>448</v>
      </c>
      <c r="D54" s="1023"/>
      <c r="E54" s="1023"/>
      <c r="F54" s="1023"/>
      <c r="G54" s="1023"/>
      <c r="H54" s="1023"/>
      <c r="I54" s="1023"/>
      <c r="J54" s="1023"/>
      <c r="K54" s="1023"/>
      <c r="L54" s="1023"/>
      <c r="M54" s="1023"/>
      <c r="N54" s="1023"/>
      <c r="O54" s="1023"/>
      <c r="P54" s="1023"/>
      <c r="Q54" s="1023"/>
      <c r="R54" s="1023"/>
      <c r="S54" s="1023"/>
      <c r="T54" s="1023"/>
      <c r="U54" s="1023"/>
      <c r="V54" s="1023"/>
      <c r="W54" s="1023"/>
      <c r="X54" s="1023"/>
      <c r="Y54" s="1023"/>
      <c r="Z54" s="1023"/>
      <c r="AA54" s="1023"/>
      <c r="AB54" s="1023"/>
      <c r="AC54" s="1023"/>
      <c r="AD54" s="1125"/>
      <c r="AE54" s="1125"/>
      <c r="AF54" s="1125"/>
      <c r="AG54" s="1125"/>
      <c r="AH54" s="1125"/>
      <c r="AI54" s="1128"/>
      <c r="AJ54" s="1128"/>
      <c r="AK54" s="1128"/>
      <c r="AL54" s="1128"/>
      <c r="AM54" s="1128"/>
      <c r="AS54" s="343"/>
    </row>
    <row r="55" spans="1:45" ht="18" customHeight="1">
      <c r="A55" s="343"/>
      <c r="B55" s="1133"/>
      <c r="C55" s="1023" t="s">
        <v>448</v>
      </c>
      <c r="D55" s="1023"/>
      <c r="E55" s="1023"/>
      <c r="F55" s="1023"/>
      <c r="G55" s="1023"/>
      <c r="H55" s="1023"/>
      <c r="I55" s="1023"/>
      <c r="J55" s="1023"/>
      <c r="K55" s="1023"/>
      <c r="L55" s="1023"/>
      <c r="M55" s="1023"/>
      <c r="N55" s="1023"/>
      <c r="O55" s="1023"/>
      <c r="P55" s="1023"/>
      <c r="Q55" s="1023"/>
      <c r="R55" s="1023"/>
      <c r="S55" s="1023"/>
      <c r="T55" s="1023"/>
      <c r="U55" s="1023"/>
      <c r="V55" s="1023"/>
      <c r="W55" s="1023"/>
      <c r="X55" s="1023"/>
      <c r="Y55" s="1023"/>
      <c r="Z55" s="1023"/>
      <c r="AA55" s="1023"/>
      <c r="AB55" s="1023"/>
      <c r="AC55" s="1023"/>
      <c r="AD55" s="1125"/>
      <c r="AE55" s="1125"/>
      <c r="AF55" s="1125"/>
      <c r="AG55" s="1125"/>
      <c r="AH55" s="1125"/>
      <c r="AI55" s="1128"/>
      <c r="AJ55" s="1128"/>
      <c r="AK55" s="1128"/>
      <c r="AL55" s="1128"/>
      <c r="AM55" s="1128"/>
      <c r="AS55" s="343"/>
    </row>
    <row r="56" spans="1:45" ht="18" customHeight="1">
      <c r="A56" s="343"/>
      <c r="B56" s="1133"/>
      <c r="C56" s="1023" t="s">
        <v>448</v>
      </c>
      <c r="D56" s="1023"/>
      <c r="E56" s="1023"/>
      <c r="F56" s="1023"/>
      <c r="G56" s="1023"/>
      <c r="H56" s="1023"/>
      <c r="I56" s="1023"/>
      <c r="J56" s="1023"/>
      <c r="K56" s="1023"/>
      <c r="L56" s="1023"/>
      <c r="M56" s="1023"/>
      <c r="N56" s="1023"/>
      <c r="O56" s="1023"/>
      <c r="P56" s="1023"/>
      <c r="Q56" s="1023"/>
      <c r="R56" s="1023"/>
      <c r="S56" s="1023"/>
      <c r="T56" s="1023"/>
      <c r="U56" s="1023"/>
      <c r="V56" s="1023"/>
      <c r="W56" s="1023"/>
      <c r="X56" s="1023"/>
      <c r="Y56" s="1023"/>
      <c r="Z56" s="1023"/>
      <c r="AA56" s="1023"/>
      <c r="AB56" s="1023"/>
      <c r="AC56" s="1023"/>
      <c r="AD56" s="1125"/>
      <c r="AE56" s="1125"/>
      <c r="AF56" s="1125"/>
      <c r="AG56" s="1125"/>
      <c r="AH56" s="1125"/>
      <c r="AI56" s="1128"/>
      <c r="AJ56" s="1128"/>
      <c r="AK56" s="1128"/>
      <c r="AL56" s="1128"/>
      <c r="AM56" s="1128"/>
      <c r="AS56" s="343"/>
    </row>
    <row r="57" spans="1:45" ht="18" customHeight="1">
      <c r="A57" s="343"/>
      <c r="B57" s="1133"/>
      <c r="C57" s="1023" t="s">
        <v>448</v>
      </c>
      <c r="D57" s="1023"/>
      <c r="E57" s="1023"/>
      <c r="F57" s="1023"/>
      <c r="G57" s="1023"/>
      <c r="H57" s="1023"/>
      <c r="I57" s="1023"/>
      <c r="J57" s="1023"/>
      <c r="K57" s="1023"/>
      <c r="L57" s="1023"/>
      <c r="M57" s="1023"/>
      <c r="N57" s="1023"/>
      <c r="O57" s="1023"/>
      <c r="P57" s="1023"/>
      <c r="Q57" s="1023"/>
      <c r="R57" s="1023"/>
      <c r="S57" s="1023"/>
      <c r="T57" s="1023"/>
      <c r="U57" s="1023"/>
      <c r="V57" s="1023"/>
      <c r="W57" s="1023"/>
      <c r="X57" s="1023"/>
      <c r="Y57" s="1023"/>
      <c r="Z57" s="1023"/>
      <c r="AA57" s="1023"/>
      <c r="AB57" s="1023"/>
      <c r="AC57" s="1023"/>
      <c r="AD57" s="1125"/>
      <c r="AE57" s="1125"/>
      <c r="AF57" s="1125"/>
      <c r="AG57" s="1125"/>
      <c r="AH57" s="1125"/>
      <c r="AI57" s="1128"/>
      <c r="AJ57" s="1128"/>
      <c r="AK57" s="1128"/>
      <c r="AL57" s="1128"/>
      <c r="AM57" s="1128"/>
      <c r="AS57" s="343"/>
    </row>
    <row r="58" spans="1:45" ht="18" customHeight="1">
      <c r="A58" s="343"/>
      <c r="B58" s="1133"/>
      <c r="C58" s="1023" t="s">
        <v>448</v>
      </c>
      <c r="D58" s="1023"/>
      <c r="E58" s="1023"/>
      <c r="F58" s="1023"/>
      <c r="G58" s="1023"/>
      <c r="H58" s="1023"/>
      <c r="I58" s="1023"/>
      <c r="J58" s="1023"/>
      <c r="K58" s="1023"/>
      <c r="L58" s="1023"/>
      <c r="M58" s="1023"/>
      <c r="N58" s="1023"/>
      <c r="O58" s="1023"/>
      <c r="P58" s="1023"/>
      <c r="Q58" s="1023"/>
      <c r="R58" s="1023"/>
      <c r="S58" s="1023"/>
      <c r="T58" s="1023"/>
      <c r="U58" s="1023"/>
      <c r="V58" s="1023"/>
      <c r="W58" s="1023"/>
      <c r="X58" s="1023"/>
      <c r="Y58" s="1023"/>
      <c r="Z58" s="1023"/>
      <c r="AA58" s="1023"/>
      <c r="AB58" s="1023"/>
      <c r="AC58" s="1023"/>
      <c r="AD58" s="1125"/>
      <c r="AE58" s="1125"/>
      <c r="AF58" s="1125"/>
      <c r="AG58" s="1125"/>
      <c r="AH58" s="1125"/>
      <c r="AI58" s="1128"/>
      <c r="AJ58" s="1128"/>
      <c r="AK58" s="1128"/>
      <c r="AL58" s="1128"/>
      <c r="AM58" s="1128"/>
      <c r="AS58" s="343"/>
    </row>
    <row r="59" spans="1:45" ht="18" customHeight="1">
      <c r="A59" s="343"/>
      <c r="B59" s="1133"/>
      <c r="C59" s="1023" t="s">
        <v>448</v>
      </c>
      <c r="D59" s="1023"/>
      <c r="E59" s="1023"/>
      <c r="F59" s="1023"/>
      <c r="G59" s="1023"/>
      <c r="H59" s="1023"/>
      <c r="I59" s="1023"/>
      <c r="J59" s="1023"/>
      <c r="K59" s="1023"/>
      <c r="L59" s="1023"/>
      <c r="M59" s="1023"/>
      <c r="N59" s="1023"/>
      <c r="O59" s="1023"/>
      <c r="P59" s="1023"/>
      <c r="Q59" s="1023"/>
      <c r="R59" s="1023"/>
      <c r="S59" s="1023"/>
      <c r="T59" s="1023"/>
      <c r="U59" s="1023"/>
      <c r="V59" s="1023"/>
      <c r="W59" s="1023"/>
      <c r="X59" s="1023"/>
      <c r="Y59" s="1023"/>
      <c r="Z59" s="1023"/>
      <c r="AA59" s="1023"/>
      <c r="AB59" s="1023"/>
      <c r="AC59" s="1023"/>
      <c r="AD59" s="1125"/>
      <c r="AE59" s="1125"/>
      <c r="AF59" s="1125"/>
      <c r="AG59" s="1125"/>
      <c r="AH59" s="1125"/>
      <c r="AI59" s="1128"/>
      <c r="AJ59" s="1128"/>
      <c r="AK59" s="1128"/>
      <c r="AL59" s="1128"/>
      <c r="AM59" s="1128"/>
      <c r="AS59" s="343"/>
    </row>
    <row r="60" spans="1:45" ht="18" customHeight="1">
      <c r="A60" s="343"/>
      <c r="B60" s="1133"/>
      <c r="C60" s="1023" t="s">
        <v>448</v>
      </c>
      <c r="D60" s="1023"/>
      <c r="E60" s="1023"/>
      <c r="F60" s="1023"/>
      <c r="G60" s="1023"/>
      <c r="H60" s="1023"/>
      <c r="I60" s="1023"/>
      <c r="J60" s="1023"/>
      <c r="K60" s="1023"/>
      <c r="L60" s="1023"/>
      <c r="M60" s="1023"/>
      <c r="N60" s="1023"/>
      <c r="O60" s="1023"/>
      <c r="P60" s="1023"/>
      <c r="Q60" s="1023"/>
      <c r="R60" s="1023"/>
      <c r="S60" s="1023"/>
      <c r="T60" s="1023"/>
      <c r="U60" s="1023"/>
      <c r="V60" s="1023"/>
      <c r="W60" s="1023"/>
      <c r="X60" s="1023"/>
      <c r="Y60" s="1023"/>
      <c r="Z60" s="1023"/>
      <c r="AA60" s="1023"/>
      <c r="AB60" s="1023"/>
      <c r="AC60" s="1023"/>
      <c r="AD60" s="1125"/>
      <c r="AE60" s="1125"/>
      <c r="AF60" s="1125"/>
      <c r="AG60" s="1125"/>
      <c r="AH60" s="1125"/>
      <c r="AI60" s="1128"/>
      <c r="AJ60" s="1128"/>
      <c r="AK60" s="1128"/>
      <c r="AL60" s="1128"/>
      <c r="AM60" s="1128"/>
      <c r="AS60" s="343"/>
    </row>
    <row r="61" spans="1:45" ht="18" customHeight="1">
      <c r="A61" s="343"/>
      <c r="B61" s="1136"/>
      <c r="C61" s="1141"/>
      <c r="D61" s="1141"/>
      <c r="E61" s="1141"/>
      <c r="F61" s="1141"/>
      <c r="G61" s="1141"/>
      <c r="H61" s="1141"/>
      <c r="I61" s="1141"/>
      <c r="J61" s="1141"/>
      <c r="K61" s="1141"/>
      <c r="L61" s="1141"/>
      <c r="M61" s="1141"/>
      <c r="N61" s="1141"/>
      <c r="O61" s="1141"/>
      <c r="P61" s="1141"/>
      <c r="Q61" s="1141"/>
      <c r="R61" s="1141"/>
      <c r="S61" s="1141"/>
      <c r="T61" s="1141"/>
      <c r="U61" s="1141"/>
      <c r="V61" s="1141"/>
      <c r="W61" s="1146" t="s">
        <v>266</v>
      </c>
      <c r="X61" s="1146"/>
      <c r="Y61" s="1146"/>
      <c r="Z61" s="1146"/>
      <c r="AA61" s="1146"/>
      <c r="AB61" s="1146"/>
      <c r="AC61" s="1146"/>
      <c r="AD61" s="1146"/>
      <c r="AE61" s="1146"/>
      <c r="AF61" s="1146"/>
      <c r="AG61" s="1146"/>
      <c r="AH61" s="1146"/>
      <c r="AI61" s="1149"/>
      <c r="AJ61" s="1149"/>
      <c r="AK61" s="1149"/>
      <c r="AL61" s="1149"/>
      <c r="AM61" s="1149"/>
      <c r="AS61" s="343"/>
    </row>
    <row r="62" spans="1:45" ht="18" customHeight="1">
      <c r="A62" s="343"/>
      <c r="B62" s="1137" t="s">
        <v>457</v>
      </c>
      <c r="C62" s="1142" t="s">
        <v>448</v>
      </c>
      <c r="D62" s="1142"/>
      <c r="E62" s="1142"/>
      <c r="F62" s="1142"/>
      <c r="G62" s="1142"/>
      <c r="H62" s="1142"/>
      <c r="I62" s="1142"/>
      <c r="J62" s="1142"/>
      <c r="K62" s="1142"/>
      <c r="L62" s="1142"/>
      <c r="M62" s="1142"/>
      <c r="N62" s="1142"/>
      <c r="O62" s="1142"/>
      <c r="P62" s="1142"/>
      <c r="Q62" s="1142"/>
      <c r="R62" s="1142"/>
      <c r="S62" s="1142"/>
      <c r="T62" s="1142"/>
      <c r="U62" s="1142"/>
      <c r="V62" s="1142"/>
      <c r="W62" s="1142"/>
      <c r="X62" s="1142"/>
      <c r="Y62" s="1142"/>
      <c r="Z62" s="1142"/>
      <c r="AA62" s="1142"/>
      <c r="AB62" s="1142"/>
      <c r="AC62" s="1142"/>
      <c r="AD62" s="1148"/>
      <c r="AE62" s="1148"/>
      <c r="AF62" s="1148"/>
      <c r="AG62" s="1148"/>
      <c r="AH62" s="1148"/>
      <c r="AI62" s="1150"/>
      <c r="AJ62" s="1150"/>
      <c r="AK62" s="1150"/>
      <c r="AL62" s="1150"/>
      <c r="AM62" s="1150"/>
      <c r="AS62" s="343"/>
    </row>
    <row r="63" spans="1:45" ht="18" customHeight="1">
      <c r="A63" s="343"/>
      <c r="B63" s="1134"/>
      <c r="C63" s="1023" t="s">
        <v>448</v>
      </c>
      <c r="D63" s="1023"/>
      <c r="E63" s="1023"/>
      <c r="F63" s="1023"/>
      <c r="G63" s="1023"/>
      <c r="H63" s="1023"/>
      <c r="I63" s="1023"/>
      <c r="J63" s="1023"/>
      <c r="K63" s="1023"/>
      <c r="L63" s="1023"/>
      <c r="M63" s="1023"/>
      <c r="N63" s="1023"/>
      <c r="O63" s="1023"/>
      <c r="P63" s="1023"/>
      <c r="Q63" s="1023"/>
      <c r="R63" s="1023"/>
      <c r="S63" s="1023"/>
      <c r="T63" s="1023"/>
      <c r="U63" s="1023"/>
      <c r="V63" s="1023"/>
      <c r="W63" s="1023"/>
      <c r="X63" s="1023"/>
      <c r="Y63" s="1023"/>
      <c r="Z63" s="1023"/>
      <c r="AA63" s="1023"/>
      <c r="AB63" s="1023"/>
      <c r="AC63" s="1023"/>
      <c r="AD63" s="1125"/>
      <c r="AE63" s="1125"/>
      <c r="AF63" s="1125"/>
      <c r="AG63" s="1125"/>
      <c r="AH63" s="1125"/>
      <c r="AI63" s="1128"/>
      <c r="AJ63" s="1128"/>
      <c r="AK63" s="1128"/>
      <c r="AL63" s="1128"/>
      <c r="AM63" s="1128"/>
      <c r="AS63" s="343"/>
    </row>
    <row r="64" spans="1:45" ht="18" customHeight="1">
      <c r="A64" s="343"/>
      <c r="B64" s="1134"/>
      <c r="C64" s="1023" t="s">
        <v>448</v>
      </c>
      <c r="D64" s="1023"/>
      <c r="E64" s="1023"/>
      <c r="F64" s="1023"/>
      <c r="G64" s="1023"/>
      <c r="H64" s="1023"/>
      <c r="I64" s="1023"/>
      <c r="J64" s="1023"/>
      <c r="K64" s="1023"/>
      <c r="L64" s="1023"/>
      <c r="M64" s="1023"/>
      <c r="N64" s="1023"/>
      <c r="O64" s="1023"/>
      <c r="P64" s="1023"/>
      <c r="Q64" s="1023"/>
      <c r="R64" s="1023"/>
      <c r="S64" s="1023"/>
      <c r="T64" s="1023"/>
      <c r="U64" s="1023"/>
      <c r="V64" s="1023"/>
      <c r="W64" s="1023"/>
      <c r="X64" s="1023"/>
      <c r="Y64" s="1023"/>
      <c r="Z64" s="1023"/>
      <c r="AA64" s="1023"/>
      <c r="AB64" s="1023"/>
      <c r="AC64" s="1023"/>
      <c r="AD64" s="1125"/>
      <c r="AE64" s="1125"/>
      <c r="AF64" s="1125"/>
      <c r="AG64" s="1125"/>
      <c r="AH64" s="1125"/>
      <c r="AI64" s="1128"/>
      <c r="AJ64" s="1128"/>
      <c r="AK64" s="1128"/>
      <c r="AL64" s="1128"/>
      <c r="AM64" s="1128"/>
      <c r="AS64" s="343"/>
    </row>
    <row r="65" spans="1:45" ht="18" customHeight="1">
      <c r="A65" s="343"/>
      <c r="B65" s="1134"/>
      <c r="C65" s="1023" t="s">
        <v>448</v>
      </c>
      <c r="D65" s="1023"/>
      <c r="E65" s="1023"/>
      <c r="F65" s="1023"/>
      <c r="G65" s="1023"/>
      <c r="H65" s="1023"/>
      <c r="I65" s="1023"/>
      <c r="J65" s="1023"/>
      <c r="K65" s="1023"/>
      <c r="L65" s="1023"/>
      <c r="M65" s="1023"/>
      <c r="N65" s="1023"/>
      <c r="O65" s="1023"/>
      <c r="P65" s="1023"/>
      <c r="Q65" s="1023"/>
      <c r="R65" s="1023"/>
      <c r="S65" s="1023"/>
      <c r="T65" s="1023"/>
      <c r="U65" s="1023"/>
      <c r="V65" s="1023"/>
      <c r="W65" s="1023"/>
      <c r="X65" s="1023"/>
      <c r="Y65" s="1023"/>
      <c r="Z65" s="1023"/>
      <c r="AA65" s="1023"/>
      <c r="AB65" s="1023"/>
      <c r="AC65" s="1023"/>
      <c r="AD65" s="1125"/>
      <c r="AE65" s="1125"/>
      <c r="AF65" s="1125"/>
      <c r="AG65" s="1125"/>
      <c r="AH65" s="1125"/>
      <c r="AI65" s="1128"/>
      <c r="AJ65" s="1128"/>
      <c r="AK65" s="1128"/>
      <c r="AL65" s="1128"/>
      <c r="AM65" s="1128"/>
      <c r="AS65" s="343"/>
    </row>
    <row r="66" spans="1:45" ht="18" customHeight="1">
      <c r="A66" s="343"/>
      <c r="B66" s="1134"/>
      <c r="C66" s="1023" t="s">
        <v>448</v>
      </c>
      <c r="D66" s="1023"/>
      <c r="E66" s="1023"/>
      <c r="F66" s="1023"/>
      <c r="G66" s="1023"/>
      <c r="H66" s="1023"/>
      <c r="I66" s="1023"/>
      <c r="J66" s="1023"/>
      <c r="K66" s="1023"/>
      <c r="L66" s="1023"/>
      <c r="M66" s="1023"/>
      <c r="N66" s="1023"/>
      <c r="O66" s="1023"/>
      <c r="P66" s="1023"/>
      <c r="Q66" s="1023"/>
      <c r="R66" s="1023"/>
      <c r="S66" s="1023"/>
      <c r="T66" s="1023"/>
      <c r="U66" s="1023"/>
      <c r="V66" s="1023"/>
      <c r="W66" s="1023"/>
      <c r="X66" s="1023"/>
      <c r="Y66" s="1023"/>
      <c r="Z66" s="1023"/>
      <c r="AA66" s="1023"/>
      <c r="AB66" s="1023"/>
      <c r="AC66" s="1023"/>
      <c r="AD66" s="1125"/>
      <c r="AE66" s="1125"/>
      <c r="AF66" s="1125"/>
      <c r="AG66" s="1125"/>
      <c r="AH66" s="1125"/>
      <c r="AI66" s="1128"/>
      <c r="AJ66" s="1128"/>
      <c r="AK66" s="1128"/>
      <c r="AL66" s="1128"/>
      <c r="AM66" s="1128"/>
      <c r="AS66" s="343"/>
    </row>
    <row r="67" spans="1:45" ht="18" customHeight="1">
      <c r="A67" s="343"/>
      <c r="B67" s="1134"/>
      <c r="C67" s="1023" t="s">
        <v>448</v>
      </c>
      <c r="D67" s="1023"/>
      <c r="E67" s="1023"/>
      <c r="F67" s="1023"/>
      <c r="G67" s="1023"/>
      <c r="H67" s="1023"/>
      <c r="I67" s="1023"/>
      <c r="J67" s="1023"/>
      <c r="K67" s="1023"/>
      <c r="L67" s="1023"/>
      <c r="M67" s="1023"/>
      <c r="N67" s="1023"/>
      <c r="O67" s="1023"/>
      <c r="P67" s="1023"/>
      <c r="Q67" s="1023"/>
      <c r="R67" s="1023"/>
      <c r="S67" s="1023"/>
      <c r="T67" s="1023"/>
      <c r="U67" s="1023"/>
      <c r="V67" s="1023"/>
      <c r="W67" s="1023"/>
      <c r="X67" s="1023"/>
      <c r="Y67" s="1023"/>
      <c r="Z67" s="1023"/>
      <c r="AA67" s="1023"/>
      <c r="AB67" s="1023"/>
      <c r="AC67" s="1023"/>
      <c r="AD67" s="1125"/>
      <c r="AE67" s="1125"/>
      <c r="AF67" s="1125"/>
      <c r="AG67" s="1125"/>
      <c r="AH67" s="1125"/>
      <c r="AI67" s="1128"/>
      <c r="AJ67" s="1128"/>
      <c r="AK67" s="1128"/>
      <c r="AL67" s="1128"/>
      <c r="AM67" s="1128"/>
      <c r="AS67" s="343"/>
    </row>
    <row r="68" spans="1:45" ht="18" customHeight="1">
      <c r="A68" s="343"/>
      <c r="B68" s="1134"/>
      <c r="C68" s="1023" t="s">
        <v>448</v>
      </c>
      <c r="D68" s="1023"/>
      <c r="E68" s="1023"/>
      <c r="F68" s="1023"/>
      <c r="G68" s="1023"/>
      <c r="H68" s="1023"/>
      <c r="I68" s="1023"/>
      <c r="J68" s="1023"/>
      <c r="K68" s="1023"/>
      <c r="L68" s="1023"/>
      <c r="M68" s="1023"/>
      <c r="N68" s="1023"/>
      <c r="O68" s="1023"/>
      <c r="P68" s="1023"/>
      <c r="Q68" s="1023"/>
      <c r="R68" s="1023"/>
      <c r="S68" s="1023"/>
      <c r="T68" s="1023"/>
      <c r="U68" s="1023"/>
      <c r="V68" s="1023"/>
      <c r="W68" s="1023"/>
      <c r="X68" s="1023"/>
      <c r="Y68" s="1023"/>
      <c r="Z68" s="1023"/>
      <c r="AA68" s="1023"/>
      <c r="AB68" s="1023"/>
      <c r="AC68" s="1023"/>
      <c r="AD68" s="1125"/>
      <c r="AE68" s="1125"/>
      <c r="AF68" s="1125"/>
      <c r="AG68" s="1125"/>
      <c r="AH68" s="1125"/>
      <c r="AI68" s="1128"/>
      <c r="AJ68" s="1128"/>
      <c r="AK68" s="1128"/>
      <c r="AL68" s="1128"/>
      <c r="AM68" s="1128"/>
      <c r="AS68" s="343"/>
    </row>
    <row r="69" spans="1:45" ht="18" customHeight="1">
      <c r="A69" s="343"/>
      <c r="B69" s="1134"/>
      <c r="C69" s="1023" t="s">
        <v>448</v>
      </c>
      <c r="D69" s="1023"/>
      <c r="E69" s="1023"/>
      <c r="F69" s="1023"/>
      <c r="G69" s="1023"/>
      <c r="H69" s="1023"/>
      <c r="I69" s="1023"/>
      <c r="J69" s="1023"/>
      <c r="K69" s="1023"/>
      <c r="L69" s="1023"/>
      <c r="M69" s="1023"/>
      <c r="N69" s="1023"/>
      <c r="O69" s="1023"/>
      <c r="P69" s="1023"/>
      <c r="Q69" s="1023"/>
      <c r="R69" s="1023"/>
      <c r="S69" s="1023"/>
      <c r="T69" s="1023"/>
      <c r="U69" s="1023"/>
      <c r="V69" s="1023"/>
      <c r="W69" s="1023"/>
      <c r="X69" s="1023"/>
      <c r="Y69" s="1023"/>
      <c r="Z69" s="1023"/>
      <c r="AA69" s="1023"/>
      <c r="AB69" s="1023"/>
      <c r="AC69" s="1023"/>
      <c r="AD69" s="1125"/>
      <c r="AE69" s="1125"/>
      <c r="AF69" s="1125"/>
      <c r="AG69" s="1125"/>
      <c r="AH69" s="1125"/>
      <c r="AI69" s="1128"/>
      <c r="AJ69" s="1128"/>
      <c r="AK69" s="1128"/>
      <c r="AL69" s="1128"/>
      <c r="AM69" s="1128"/>
      <c r="AS69" s="343"/>
    </row>
    <row r="70" spans="1:45" ht="18" customHeight="1">
      <c r="A70" s="343"/>
      <c r="B70" s="1134"/>
      <c r="C70" s="1106"/>
      <c r="D70" s="1106"/>
      <c r="E70" s="1106"/>
      <c r="F70" s="1106"/>
      <c r="G70" s="1106"/>
      <c r="H70" s="1106"/>
      <c r="I70" s="1106"/>
      <c r="J70" s="1106"/>
      <c r="K70" s="1106"/>
      <c r="L70" s="1106"/>
      <c r="M70" s="1106"/>
      <c r="N70" s="1106"/>
      <c r="O70" s="1106"/>
      <c r="P70" s="1106"/>
      <c r="Q70" s="1106"/>
      <c r="R70" s="1106"/>
      <c r="S70" s="1106"/>
      <c r="T70" s="1106"/>
      <c r="U70" s="1106"/>
      <c r="V70" s="1106"/>
      <c r="W70" s="1119" t="s">
        <v>414</v>
      </c>
      <c r="X70" s="1119"/>
      <c r="Y70" s="1119"/>
      <c r="Z70" s="1119"/>
      <c r="AA70" s="1119"/>
      <c r="AB70" s="1119"/>
      <c r="AC70" s="1119"/>
      <c r="AD70" s="1119"/>
      <c r="AE70" s="1119"/>
      <c r="AF70" s="1119"/>
      <c r="AG70" s="1119"/>
      <c r="AH70" s="1119"/>
      <c r="AI70" s="1130"/>
      <c r="AJ70" s="1130"/>
      <c r="AK70" s="1130"/>
      <c r="AL70" s="1130"/>
      <c r="AM70" s="1130"/>
      <c r="AS70" s="343"/>
    </row>
    <row r="71" spans="1:45" ht="18" customHeight="1">
      <c r="A71" s="343"/>
      <c r="B71" s="1138" t="s">
        <v>459</v>
      </c>
      <c r="C71" s="1104" t="s">
        <v>448</v>
      </c>
      <c r="D71" s="1104"/>
      <c r="E71" s="1104"/>
      <c r="F71" s="1104"/>
      <c r="G71" s="1104"/>
      <c r="H71" s="1104"/>
      <c r="I71" s="1104"/>
      <c r="J71" s="1104"/>
      <c r="K71" s="1104"/>
      <c r="L71" s="1104"/>
      <c r="M71" s="1104"/>
      <c r="N71" s="1104"/>
      <c r="O71" s="1104"/>
      <c r="P71" s="1104"/>
      <c r="Q71" s="1104"/>
      <c r="R71" s="1104"/>
      <c r="S71" s="1104"/>
      <c r="T71" s="1104"/>
      <c r="U71" s="1104"/>
      <c r="V71" s="1104"/>
      <c r="W71" s="1104"/>
      <c r="X71" s="1104"/>
      <c r="Y71" s="1104"/>
      <c r="Z71" s="1104"/>
      <c r="AA71" s="1104"/>
      <c r="AB71" s="1104"/>
      <c r="AC71" s="1104"/>
      <c r="AD71" s="1120"/>
      <c r="AE71" s="1120"/>
      <c r="AF71" s="1120"/>
      <c r="AG71" s="1120"/>
      <c r="AH71" s="1120"/>
      <c r="AI71" s="1127"/>
      <c r="AJ71" s="1127"/>
      <c r="AK71" s="1127"/>
      <c r="AL71" s="1127"/>
      <c r="AM71" s="1127"/>
      <c r="AS71" s="343"/>
    </row>
    <row r="72" spans="1:45" ht="18" customHeight="1">
      <c r="A72" s="343"/>
      <c r="B72" s="1138"/>
      <c r="C72" s="1023" t="s">
        <v>448</v>
      </c>
      <c r="D72" s="1023"/>
      <c r="E72" s="1023"/>
      <c r="F72" s="1023"/>
      <c r="G72" s="1023"/>
      <c r="H72" s="1023"/>
      <c r="I72" s="1023"/>
      <c r="J72" s="1023"/>
      <c r="K72" s="1023"/>
      <c r="L72" s="1023"/>
      <c r="M72" s="1023"/>
      <c r="N72" s="1023"/>
      <c r="O72" s="1023"/>
      <c r="P72" s="1023"/>
      <c r="Q72" s="1023"/>
      <c r="R72" s="1023"/>
      <c r="S72" s="1023"/>
      <c r="T72" s="1023"/>
      <c r="U72" s="1023"/>
      <c r="V72" s="1023"/>
      <c r="W72" s="1023"/>
      <c r="X72" s="1023"/>
      <c r="Y72" s="1023"/>
      <c r="Z72" s="1023"/>
      <c r="AA72" s="1023"/>
      <c r="AB72" s="1023"/>
      <c r="AC72" s="1023"/>
      <c r="AD72" s="1125"/>
      <c r="AE72" s="1125"/>
      <c r="AF72" s="1125"/>
      <c r="AG72" s="1125"/>
      <c r="AH72" s="1125"/>
      <c r="AI72" s="1128"/>
      <c r="AJ72" s="1128"/>
      <c r="AK72" s="1128"/>
      <c r="AL72" s="1128"/>
      <c r="AM72" s="1128"/>
      <c r="AS72" s="343"/>
    </row>
    <row r="73" spans="1:45" ht="18" customHeight="1">
      <c r="A73" s="343"/>
      <c r="B73" s="1138"/>
      <c r="C73" s="1023" t="s">
        <v>448</v>
      </c>
      <c r="D73" s="1023"/>
      <c r="E73" s="1023"/>
      <c r="F73" s="1023"/>
      <c r="G73" s="1023"/>
      <c r="H73" s="1023"/>
      <c r="I73" s="1023"/>
      <c r="J73" s="1023"/>
      <c r="K73" s="1023"/>
      <c r="L73" s="1023"/>
      <c r="M73" s="1023"/>
      <c r="N73" s="1023"/>
      <c r="O73" s="1023"/>
      <c r="P73" s="1023"/>
      <c r="Q73" s="1023"/>
      <c r="R73" s="1023"/>
      <c r="S73" s="1023"/>
      <c r="T73" s="1023"/>
      <c r="U73" s="1023"/>
      <c r="V73" s="1023"/>
      <c r="W73" s="1023"/>
      <c r="X73" s="1023"/>
      <c r="Y73" s="1023"/>
      <c r="Z73" s="1023"/>
      <c r="AA73" s="1023"/>
      <c r="AB73" s="1023"/>
      <c r="AC73" s="1023"/>
      <c r="AD73" s="1125"/>
      <c r="AE73" s="1125"/>
      <c r="AF73" s="1125"/>
      <c r="AG73" s="1125"/>
      <c r="AH73" s="1125"/>
      <c r="AI73" s="1128"/>
      <c r="AJ73" s="1128"/>
      <c r="AK73" s="1128"/>
      <c r="AL73" s="1128"/>
      <c r="AM73" s="1128"/>
      <c r="AS73" s="343"/>
    </row>
    <row r="74" spans="1:45" ht="18" customHeight="1">
      <c r="A74" s="343"/>
      <c r="B74" s="1138"/>
      <c r="C74" s="1023" t="s">
        <v>448</v>
      </c>
      <c r="D74" s="1023"/>
      <c r="E74" s="1023"/>
      <c r="F74" s="1023"/>
      <c r="G74" s="1023"/>
      <c r="H74" s="1023"/>
      <c r="I74" s="1023"/>
      <c r="J74" s="1023"/>
      <c r="K74" s="1023"/>
      <c r="L74" s="1023"/>
      <c r="M74" s="1023"/>
      <c r="N74" s="1023"/>
      <c r="O74" s="1023"/>
      <c r="P74" s="1023"/>
      <c r="Q74" s="1023"/>
      <c r="R74" s="1023"/>
      <c r="S74" s="1023"/>
      <c r="T74" s="1023"/>
      <c r="U74" s="1023"/>
      <c r="V74" s="1023"/>
      <c r="W74" s="1023"/>
      <c r="X74" s="1023"/>
      <c r="Y74" s="1023"/>
      <c r="Z74" s="1023"/>
      <c r="AA74" s="1023"/>
      <c r="AB74" s="1023"/>
      <c r="AC74" s="1023"/>
      <c r="AD74" s="1125"/>
      <c r="AE74" s="1125"/>
      <c r="AF74" s="1125"/>
      <c r="AG74" s="1125"/>
      <c r="AH74" s="1125"/>
      <c r="AI74" s="1128"/>
      <c r="AJ74" s="1128"/>
      <c r="AK74" s="1128"/>
      <c r="AL74" s="1128"/>
      <c r="AM74" s="1128"/>
      <c r="AS74" s="343"/>
    </row>
    <row r="75" spans="1:45" ht="18" customHeight="1">
      <c r="A75" s="343"/>
      <c r="B75" s="1138"/>
      <c r="C75" s="1023" t="s">
        <v>448</v>
      </c>
      <c r="D75" s="1023"/>
      <c r="E75" s="1023"/>
      <c r="F75" s="1023"/>
      <c r="G75" s="1023"/>
      <c r="H75" s="1023"/>
      <c r="I75" s="1023"/>
      <c r="J75" s="1023"/>
      <c r="K75" s="1023"/>
      <c r="L75" s="1023"/>
      <c r="M75" s="1023"/>
      <c r="N75" s="1023"/>
      <c r="O75" s="1023"/>
      <c r="P75" s="1023"/>
      <c r="Q75" s="1023"/>
      <c r="R75" s="1023"/>
      <c r="S75" s="1023"/>
      <c r="T75" s="1023"/>
      <c r="U75" s="1023"/>
      <c r="V75" s="1023"/>
      <c r="W75" s="1023"/>
      <c r="X75" s="1023"/>
      <c r="Y75" s="1023"/>
      <c r="Z75" s="1023"/>
      <c r="AA75" s="1023"/>
      <c r="AB75" s="1023"/>
      <c r="AC75" s="1023"/>
      <c r="AD75" s="1125"/>
      <c r="AE75" s="1125"/>
      <c r="AF75" s="1125"/>
      <c r="AG75" s="1125"/>
      <c r="AH75" s="1125"/>
      <c r="AI75" s="1128"/>
      <c r="AJ75" s="1128"/>
      <c r="AK75" s="1128"/>
      <c r="AL75" s="1128"/>
      <c r="AM75" s="1128"/>
      <c r="AS75" s="343"/>
    </row>
    <row r="76" spans="1:45" ht="18" customHeight="1">
      <c r="A76" s="343"/>
      <c r="B76" s="1138"/>
      <c r="C76" s="1023" t="s">
        <v>448</v>
      </c>
      <c r="D76" s="1023"/>
      <c r="E76" s="1023"/>
      <c r="F76" s="1023"/>
      <c r="G76" s="1023"/>
      <c r="H76" s="1023"/>
      <c r="I76" s="1023"/>
      <c r="J76" s="1023"/>
      <c r="K76" s="1023"/>
      <c r="L76" s="1023"/>
      <c r="M76" s="1023"/>
      <c r="N76" s="1023"/>
      <c r="O76" s="1023"/>
      <c r="P76" s="1023"/>
      <c r="Q76" s="1023"/>
      <c r="R76" s="1023"/>
      <c r="S76" s="1023"/>
      <c r="T76" s="1023"/>
      <c r="U76" s="1023"/>
      <c r="V76" s="1023"/>
      <c r="W76" s="1023"/>
      <c r="X76" s="1023"/>
      <c r="Y76" s="1023"/>
      <c r="Z76" s="1023"/>
      <c r="AA76" s="1023"/>
      <c r="AB76" s="1023"/>
      <c r="AC76" s="1023"/>
      <c r="AD76" s="1125"/>
      <c r="AE76" s="1125"/>
      <c r="AF76" s="1125"/>
      <c r="AG76" s="1125"/>
      <c r="AH76" s="1125"/>
      <c r="AI76" s="1128"/>
      <c r="AJ76" s="1128"/>
      <c r="AK76" s="1128"/>
      <c r="AL76" s="1128"/>
      <c r="AM76" s="1128"/>
      <c r="AS76" s="343"/>
    </row>
    <row r="77" spans="1:45" ht="18" customHeight="1">
      <c r="A77" s="343"/>
      <c r="B77" s="1138"/>
      <c r="C77" s="1023" t="s">
        <v>448</v>
      </c>
      <c r="D77" s="1023"/>
      <c r="E77" s="1023"/>
      <c r="F77" s="1023"/>
      <c r="G77" s="1023"/>
      <c r="H77" s="1023"/>
      <c r="I77" s="1023"/>
      <c r="J77" s="1023"/>
      <c r="K77" s="1023"/>
      <c r="L77" s="1023"/>
      <c r="M77" s="1023"/>
      <c r="N77" s="1023"/>
      <c r="O77" s="1023"/>
      <c r="P77" s="1023"/>
      <c r="Q77" s="1023"/>
      <c r="R77" s="1023"/>
      <c r="S77" s="1023"/>
      <c r="T77" s="1023"/>
      <c r="U77" s="1023"/>
      <c r="V77" s="1023"/>
      <c r="W77" s="1023"/>
      <c r="X77" s="1023"/>
      <c r="Y77" s="1023"/>
      <c r="Z77" s="1023"/>
      <c r="AA77" s="1023"/>
      <c r="AB77" s="1023"/>
      <c r="AC77" s="1023"/>
      <c r="AD77" s="1125"/>
      <c r="AE77" s="1125"/>
      <c r="AF77" s="1125"/>
      <c r="AG77" s="1125"/>
      <c r="AH77" s="1125"/>
      <c r="AI77" s="1128"/>
      <c r="AJ77" s="1128"/>
      <c r="AK77" s="1128"/>
      <c r="AL77" s="1128"/>
      <c r="AM77" s="1128"/>
      <c r="AS77" s="343"/>
    </row>
    <row r="78" spans="1:45" ht="18" customHeight="1">
      <c r="A78" s="343"/>
      <c r="B78" s="1138"/>
      <c r="C78" s="1023" t="s">
        <v>448</v>
      </c>
      <c r="D78" s="1023"/>
      <c r="E78" s="1023"/>
      <c r="F78" s="1023"/>
      <c r="G78" s="1023"/>
      <c r="H78" s="1023"/>
      <c r="I78" s="1023"/>
      <c r="J78" s="1023"/>
      <c r="K78" s="1023"/>
      <c r="L78" s="1023"/>
      <c r="M78" s="1023"/>
      <c r="N78" s="1023"/>
      <c r="O78" s="1023"/>
      <c r="P78" s="1023"/>
      <c r="Q78" s="1023"/>
      <c r="R78" s="1023"/>
      <c r="S78" s="1023"/>
      <c r="T78" s="1023"/>
      <c r="U78" s="1023"/>
      <c r="V78" s="1023"/>
      <c r="W78" s="1023"/>
      <c r="X78" s="1023"/>
      <c r="Y78" s="1023"/>
      <c r="Z78" s="1023"/>
      <c r="AA78" s="1023"/>
      <c r="AB78" s="1023"/>
      <c r="AC78" s="1023"/>
      <c r="AD78" s="1125"/>
      <c r="AE78" s="1125"/>
      <c r="AF78" s="1125"/>
      <c r="AG78" s="1125"/>
      <c r="AH78" s="1125"/>
      <c r="AI78" s="1128"/>
      <c r="AJ78" s="1128"/>
      <c r="AK78" s="1128"/>
      <c r="AL78" s="1128"/>
      <c r="AM78" s="1128"/>
      <c r="AS78" s="343"/>
    </row>
    <row r="79" spans="1:45" ht="18" customHeight="1">
      <c r="A79" s="343"/>
      <c r="B79" s="1138"/>
      <c r="C79" s="1106"/>
      <c r="D79" s="1106"/>
      <c r="E79" s="1106"/>
      <c r="F79" s="1106"/>
      <c r="G79" s="1106"/>
      <c r="H79" s="1106"/>
      <c r="I79" s="1106"/>
      <c r="J79" s="1106"/>
      <c r="K79" s="1106"/>
      <c r="L79" s="1106"/>
      <c r="M79" s="1106"/>
      <c r="N79" s="1106"/>
      <c r="O79" s="1106"/>
      <c r="P79" s="1106"/>
      <c r="Q79" s="1106"/>
      <c r="R79" s="1106"/>
      <c r="S79" s="1106"/>
      <c r="T79" s="1106"/>
      <c r="U79" s="1106"/>
      <c r="V79" s="1106"/>
      <c r="W79" s="1119" t="s">
        <v>103</v>
      </c>
      <c r="X79" s="1119"/>
      <c r="Y79" s="1119"/>
      <c r="Z79" s="1119"/>
      <c r="AA79" s="1119"/>
      <c r="AB79" s="1119"/>
      <c r="AC79" s="1119"/>
      <c r="AD79" s="1119"/>
      <c r="AE79" s="1119"/>
      <c r="AF79" s="1119"/>
      <c r="AG79" s="1119"/>
      <c r="AH79" s="1119"/>
      <c r="AI79" s="1130"/>
      <c r="AJ79" s="1130"/>
      <c r="AK79" s="1130"/>
      <c r="AL79" s="1130"/>
      <c r="AM79" s="1130"/>
      <c r="AS79" s="343"/>
    </row>
    <row r="80" spans="1:45" ht="18" customHeight="1">
      <c r="A80" s="343"/>
      <c r="B80" s="1135" t="s">
        <v>479</v>
      </c>
      <c r="C80" s="1142" t="s">
        <v>448</v>
      </c>
      <c r="D80" s="1142"/>
      <c r="E80" s="1142"/>
      <c r="F80" s="1142"/>
      <c r="G80" s="1142"/>
      <c r="H80" s="1142"/>
      <c r="I80" s="1142"/>
      <c r="J80" s="1142"/>
      <c r="K80" s="1142"/>
      <c r="L80" s="1142"/>
      <c r="M80" s="1142"/>
      <c r="N80" s="1142"/>
      <c r="O80" s="1142"/>
      <c r="P80" s="1142"/>
      <c r="Q80" s="1142"/>
      <c r="R80" s="1142"/>
      <c r="S80" s="1142"/>
      <c r="T80" s="1142"/>
      <c r="U80" s="1142"/>
      <c r="V80" s="1142"/>
      <c r="W80" s="1142"/>
      <c r="X80" s="1142"/>
      <c r="Y80" s="1142"/>
      <c r="Z80" s="1142"/>
      <c r="AA80" s="1142"/>
      <c r="AB80" s="1142"/>
      <c r="AC80" s="1142"/>
      <c r="AD80" s="1148"/>
      <c r="AE80" s="1148"/>
      <c r="AF80" s="1148"/>
      <c r="AG80" s="1148"/>
      <c r="AH80" s="1148"/>
      <c r="AI80" s="1150"/>
      <c r="AJ80" s="1150"/>
      <c r="AK80" s="1150"/>
      <c r="AL80" s="1150"/>
      <c r="AM80" s="1150"/>
      <c r="AS80" s="343"/>
    </row>
    <row r="81" spans="1:45" ht="18" customHeight="1">
      <c r="A81" s="343"/>
      <c r="B81" s="1135"/>
      <c r="C81" s="1023" t="s">
        <v>448</v>
      </c>
      <c r="D81" s="1023"/>
      <c r="E81" s="1023"/>
      <c r="F81" s="1023"/>
      <c r="G81" s="1023"/>
      <c r="H81" s="1023"/>
      <c r="I81" s="1023"/>
      <c r="J81" s="1023"/>
      <c r="K81" s="1023"/>
      <c r="L81" s="1023"/>
      <c r="M81" s="1023"/>
      <c r="N81" s="1023"/>
      <c r="O81" s="1023"/>
      <c r="P81" s="1023"/>
      <c r="Q81" s="1023"/>
      <c r="R81" s="1023"/>
      <c r="S81" s="1023"/>
      <c r="T81" s="1023"/>
      <c r="U81" s="1023"/>
      <c r="V81" s="1023"/>
      <c r="W81" s="1023"/>
      <c r="X81" s="1023"/>
      <c r="Y81" s="1023"/>
      <c r="Z81" s="1023"/>
      <c r="AA81" s="1023"/>
      <c r="AB81" s="1023"/>
      <c r="AC81" s="1023"/>
      <c r="AD81" s="1125"/>
      <c r="AE81" s="1125"/>
      <c r="AF81" s="1125"/>
      <c r="AG81" s="1125"/>
      <c r="AH81" s="1125"/>
      <c r="AI81" s="1128"/>
      <c r="AJ81" s="1128"/>
      <c r="AK81" s="1128"/>
      <c r="AL81" s="1128"/>
      <c r="AM81" s="1128"/>
      <c r="AS81" s="343"/>
    </row>
    <row r="82" spans="1:45" ht="18" customHeight="1">
      <c r="A82" s="343"/>
      <c r="B82" s="1135"/>
      <c r="C82" s="1023" t="s">
        <v>448</v>
      </c>
      <c r="D82" s="1023"/>
      <c r="E82" s="1023"/>
      <c r="F82" s="1023"/>
      <c r="G82" s="1023"/>
      <c r="H82" s="1023"/>
      <c r="I82" s="1023"/>
      <c r="J82" s="1023"/>
      <c r="K82" s="1023"/>
      <c r="L82" s="1023"/>
      <c r="M82" s="1023"/>
      <c r="N82" s="1023"/>
      <c r="O82" s="1023"/>
      <c r="P82" s="1023"/>
      <c r="Q82" s="1023"/>
      <c r="R82" s="1023"/>
      <c r="S82" s="1023"/>
      <c r="T82" s="1023"/>
      <c r="U82" s="1023"/>
      <c r="V82" s="1023"/>
      <c r="W82" s="1023"/>
      <c r="X82" s="1023"/>
      <c r="Y82" s="1023"/>
      <c r="Z82" s="1023"/>
      <c r="AA82" s="1023"/>
      <c r="AB82" s="1023"/>
      <c r="AC82" s="1023"/>
      <c r="AD82" s="1125"/>
      <c r="AE82" s="1125"/>
      <c r="AF82" s="1125"/>
      <c r="AG82" s="1125"/>
      <c r="AH82" s="1125"/>
      <c r="AI82" s="1128"/>
      <c r="AJ82" s="1128"/>
      <c r="AK82" s="1128"/>
      <c r="AL82" s="1128"/>
      <c r="AM82" s="1128"/>
      <c r="AS82" s="343"/>
    </row>
    <row r="83" spans="1:45" ht="18" customHeight="1">
      <c r="A83" s="343"/>
      <c r="B83" s="1135"/>
      <c r="C83" s="1023" t="s">
        <v>448</v>
      </c>
      <c r="D83" s="1023"/>
      <c r="E83" s="1023"/>
      <c r="F83" s="1023"/>
      <c r="G83" s="1023"/>
      <c r="H83" s="1023"/>
      <c r="I83" s="1023"/>
      <c r="J83" s="1023"/>
      <c r="K83" s="1023"/>
      <c r="L83" s="1023"/>
      <c r="M83" s="1023"/>
      <c r="N83" s="1023"/>
      <c r="O83" s="1023"/>
      <c r="P83" s="1023"/>
      <c r="Q83" s="1023"/>
      <c r="R83" s="1023"/>
      <c r="S83" s="1023"/>
      <c r="T83" s="1023"/>
      <c r="U83" s="1023"/>
      <c r="V83" s="1023"/>
      <c r="W83" s="1023"/>
      <c r="X83" s="1023"/>
      <c r="Y83" s="1023"/>
      <c r="Z83" s="1023"/>
      <c r="AA83" s="1023"/>
      <c r="AB83" s="1023"/>
      <c r="AC83" s="1023"/>
      <c r="AD83" s="1125"/>
      <c r="AE83" s="1125"/>
      <c r="AF83" s="1125"/>
      <c r="AG83" s="1125"/>
      <c r="AH83" s="1125"/>
      <c r="AI83" s="1128"/>
      <c r="AJ83" s="1128"/>
      <c r="AK83" s="1128"/>
      <c r="AL83" s="1128"/>
      <c r="AM83" s="1128"/>
      <c r="AS83" s="343"/>
    </row>
    <row r="84" spans="1:45" ht="18" customHeight="1">
      <c r="A84" s="343"/>
      <c r="B84" s="1135"/>
      <c r="C84" s="1023" t="s">
        <v>448</v>
      </c>
      <c r="D84" s="1023"/>
      <c r="E84" s="1023"/>
      <c r="F84" s="1023"/>
      <c r="G84" s="1023"/>
      <c r="H84" s="1023"/>
      <c r="I84" s="1023"/>
      <c r="J84" s="1023"/>
      <c r="K84" s="1023"/>
      <c r="L84" s="1023"/>
      <c r="M84" s="1023"/>
      <c r="N84" s="1023"/>
      <c r="O84" s="1023"/>
      <c r="P84" s="1023"/>
      <c r="Q84" s="1023"/>
      <c r="R84" s="1023"/>
      <c r="S84" s="1023"/>
      <c r="T84" s="1023"/>
      <c r="U84" s="1023"/>
      <c r="V84" s="1023"/>
      <c r="W84" s="1023"/>
      <c r="X84" s="1023"/>
      <c r="Y84" s="1023"/>
      <c r="Z84" s="1023"/>
      <c r="AA84" s="1023"/>
      <c r="AB84" s="1023"/>
      <c r="AC84" s="1023"/>
      <c r="AD84" s="1125"/>
      <c r="AE84" s="1125"/>
      <c r="AF84" s="1125"/>
      <c r="AG84" s="1125"/>
      <c r="AH84" s="1125"/>
      <c r="AI84" s="1128"/>
      <c r="AJ84" s="1128"/>
      <c r="AK84" s="1128"/>
      <c r="AL84" s="1128"/>
      <c r="AM84" s="1128"/>
      <c r="AS84" s="343"/>
    </row>
    <row r="85" spans="1:45" ht="18" customHeight="1">
      <c r="A85" s="343"/>
      <c r="B85" s="1135"/>
      <c r="C85" s="1023" t="s">
        <v>448</v>
      </c>
      <c r="D85" s="1023"/>
      <c r="E85" s="1023"/>
      <c r="F85" s="1023"/>
      <c r="G85" s="1023"/>
      <c r="H85" s="1023"/>
      <c r="I85" s="1023"/>
      <c r="J85" s="1023"/>
      <c r="K85" s="1023"/>
      <c r="L85" s="1023"/>
      <c r="M85" s="1023"/>
      <c r="N85" s="1023"/>
      <c r="O85" s="1023"/>
      <c r="P85" s="1023"/>
      <c r="Q85" s="1023"/>
      <c r="R85" s="1023"/>
      <c r="S85" s="1023"/>
      <c r="T85" s="1023"/>
      <c r="U85" s="1023"/>
      <c r="V85" s="1023"/>
      <c r="W85" s="1023"/>
      <c r="X85" s="1023"/>
      <c r="Y85" s="1023"/>
      <c r="Z85" s="1023"/>
      <c r="AA85" s="1023"/>
      <c r="AB85" s="1023"/>
      <c r="AC85" s="1023"/>
      <c r="AD85" s="1125"/>
      <c r="AE85" s="1125"/>
      <c r="AF85" s="1125"/>
      <c r="AG85" s="1125"/>
      <c r="AH85" s="1125"/>
      <c r="AI85" s="1128"/>
      <c r="AJ85" s="1128"/>
      <c r="AK85" s="1128"/>
      <c r="AL85" s="1128"/>
      <c r="AM85" s="1128"/>
      <c r="AS85" s="343"/>
    </row>
    <row r="86" spans="1:45" ht="18" customHeight="1">
      <c r="A86" s="343"/>
      <c r="B86" s="1135"/>
      <c r="C86" s="1023" t="s">
        <v>448</v>
      </c>
      <c r="D86" s="1023"/>
      <c r="E86" s="1023"/>
      <c r="F86" s="1023"/>
      <c r="G86" s="1023"/>
      <c r="H86" s="1023"/>
      <c r="I86" s="1023"/>
      <c r="J86" s="1023"/>
      <c r="K86" s="1023"/>
      <c r="L86" s="1023"/>
      <c r="M86" s="1023"/>
      <c r="N86" s="1023"/>
      <c r="O86" s="1023"/>
      <c r="P86" s="1023"/>
      <c r="Q86" s="1023"/>
      <c r="R86" s="1023"/>
      <c r="S86" s="1023"/>
      <c r="T86" s="1023"/>
      <c r="U86" s="1023"/>
      <c r="V86" s="1023"/>
      <c r="W86" s="1023"/>
      <c r="X86" s="1023"/>
      <c r="Y86" s="1023"/>
      <c r="Z86" s="1023"/>
      <c r="AA86" s="1023"/>
      <c r="AB86" s="1023"/>
      <c r="AC86" s="1023"/>
      <c r="AD86" s="1125"/>
      <c r="AE86" s="1125"/>
      <c r="AF86" s="1125"/>
      <c r="AG86" s="1125"/>
      <c r="AH86" s="1125"/>
      <c r="AI86" s="1128"/>
      <c r="AJ86" s="1128"/>
      <c r="AK86" s="1128"/>
      <c r="AL86" s="1128"/>
      <c r="AM86" s="1128"/>
      <c r="AS86" s="343"/>
    </row>
    <row r="87" spans="1:45" ht="18" customHeight="1">
      <c r="A87" s="343"/>
      <c r="B87" s="1135"/>
      <c r="C87" s="1023" t="s">
        <v>448</v>
      </c>
      <c r="D87" s="1023"/>
      <c r="E87" s="1023"/>
      <c r="F87" s="1023"/>
      <c r="G87" s="1023"/>
      <c r="H87" s="1023"/>
      <c r="I87" s="1023"/>
      <c r="J87" s="1023"/>
      <c r="K87" s="1023"/>
      <c r="L87" s="1023"/>
      <c r="M87" s="1023"/>
      <c r="N87" s="1023"/>
      <c r="O87" s="1023"/>
      <c r="P87" s="1023"/>
      <c r="Q87" s="1023"/>
      <c r="R87" s="1023"/>
      <c r="S87" s="1023"/>
      <c r="T87" s="1023"/>
      <c r="U87" s="1023"/>
      <c r="V87" s="1023"/>
      <c r="W87" s="1023"/>
      <c r="X87" s="1023"/>
      <c r="Y87" s="1023"/>
      <c r="Z87" s="1023"/>
      <c r="AA87" s="1023"/>
      <c r="AB87" s="1023"/>
      <c r="AC87" s="1023"/>
      <c r="AD87" s="1125"/>
      <c r="AE87" s="1125"/>
      <c r="AF87" s="1125"/>
      <c r="AG87" s="1125"/>
      <c r="AH87" s="1125"/>
      <c r="AI87" s="1128"/>
      <c r="AJ87" s="1128"/>
      <c r="AK87" s="1128"/>
      <c r="AL87" s="1128"/>
      <c r="AM87" s="1128"/>
      <c r="AS87" s="343"/>
    </row>
    <row r="88" spans="1:45" ht="18" customHeight="1">
      <c r="A88" s="343"/>
      <c r="B88" s="1135"/>
      <c r="C88" s="1105"/>
      <c r="D88" s="1105"/>
      <c r="E88" s="1105"/>
      <c r="F88" s="1105"/>
      <c r="G88" s="1105"/>
      <c r="H88" s="1105"/>
      <c r="I88" s="1105"/>
      <c r="J88" s="1105"/>
      <c r="K88" s="1105"/>
      <c r="L88" s="1105"/>
      <c r="M88" s="1105"/>
      <c r="N88" s="1105"/>
      <c r="O88" s="1105"/>
      <c r="P88" s="1105"/>
      <c r="Q88" s="1105"/>
      <c r="R88" s="1105"/>
      <c r="S88" s="1105"/>
      <c r="T88" s="1105"/>
      <c r="U88" s="1105"/>
      <c r="V88" s="1105"/>
      <c r="W88" s="1118" t="s">
        <v>475</v>
      </c>
      <c r="X88" s="1118"/>
      <c r="Y88" s="1118"/>
      <c r="Z88" s="1118"/>
      <c r="AA88" s="1118"/>
      <c r="AB88" s="1118"/>
      <c r="AC88" s="1118"/>
      <c r="AD88" s="1118"/>
      <c r="AE88" s="1118"/>
      <c r="AF88" s="1118"/>
      <c r="AG88" s="1118"/>
      <c r="AH88" s="1118"/>
      <c r="AI88" s="1129"/>
      <c r="AJ88" s="1129"/>
      <c r="AK88" s="1129"/>
      <c r="AL88" s="1129"/>
      <c r="AM88" s="1129"/>
      <c r="AS88" s="343"/>
    </row>
    <row r="89" spans="1:45" ht="18" customHeight="1">
      <c r="A89" s="343"/>
      <c r="B89" s="1134" t="s">
        <v>480</v>
      </c>
      <c r="C89" s="1104" t="s">
        <v>448</v>
      </c>
      <c r="D89" s="1104"/>
      <c r="E89" s="1104"/>
      <c r="F89" s="1104"/>
      <c r="G89" s="1104"/>
      <c r="H89" s="1104"/>
      <c r="I89" s="1104"/>
      <c r="J89" s="1104"/>
      <c r="K89" s="1104"/>
      <c r="L89" s="1104"/>
      <c r="M89" s="1104"/>
      <c r="N89" s="1104"/>
      <c r="O89" s="1104"/>
      <c r="P89" s="1104"/>
      <c r="Q89" s="1104"/>
      <c r="R89" s="1104"/>
      <c r="S89" s="1104"/>
      <c r="T89" s="1104"/>
      <c r="U89" s="1104"/>
      <c r="V89" s="1104"/>
      <c r="W89" s="1104"/>
      <c r="X89" s="1104"/>
      <c r="Y89" s="1104"/>
      <c r="Z89" s="1104"/>
      <c r="AA89" s="1104"/>
      <c r="AB89" s="1104"/>
      <c r="AC89" s="1104"/>
      <c r="AD89" s="1120"/>
      <c r="AE89" s="1120"/>
      <c r="AF89" s="1120"/>
      <c r="AG89" s="1120"/>
      <c r="AH89" s="1120"/>
      <c r="AI89" s="1127"/>
      <c r="AJ89" s="1127"/>
      <c r="AK89" s="1127"/>
      <c r="AL89" s="1127"/>
      <c r="AM89" s="1127"/>
      <c r="AS89" s="343"/>
    </row>
    <row r="90" spans="1:45" ht="18" customHeight="1">
      <c r="A90" s="343"/>
      <c r="B90" s="1134"/>
      <c r="C90" s="1023" t="s">
        <v>448</v>
      </c>
      <c r="D90" s="1023"/>
      <c r="E90" s="1023"/>
      <c r="F90" s="1023"/>
      <c r="G90" s="1023"/>
      <c r="H90" s="1023"/>
      <c r="I90" s="1023"/>
      <c r="J90" s="1023"/>
      <c r="K90" s="1023"/>
      <c r="L90" s="1023"/>
      <c r="M90" s="1023"/>
      <c r="N90" s="1023"/>
      <c r="O90" s="1023"/>
      <c r="P90" s="1023"/>
      <c r="Q90" s="1023"/>
      <c r="R90" s="1023"/>
      <c r="S90" s="1023"/>
      <c r="T90" s="1023"/>
      <c r="U90" s="1023"/>
      <c r="V90" s="1023"/>
      <c r="W90" s="1023"/>
      <c r="X90" s="1023"/>
      <c r="Y90" s="1023"/>
      <c r="Z90" s="1023"/>
      <c r="AA90" s="1023"/>
      <c r="AB90" s="1023"/>
      <c r="AC90" s="1023"/>
      <c r="AD90" s="1125"/>
      <c r="AE90" s="1125"/>
      <c r="AF90" s="1125"/>
      <c r="AG90" s="1125"/>
      <c r="AH90" s="1125"/>
      <c r="AI90" s="1128"/>
      <c r="AJ90" s="1128"/>
      <c r="AK90" s="1128"/>
      <c r="AL90" s="1128"/>
      <c r="AM90" s="1128"/>
      <c r="AS90" s="343"/>
    </row>
    <row r="91" spans="1:45" ht="18" customHeight="1">
      <c r="A91" s="343"/>
      <c r="B91" s="1134"/>
      <c r="C91" s="1023" t="s">
        <v>448</v>
      </c>
      <c r="D91" s="1023"/>
      <c r="E91" s="1023"/>
      <c r="F91" s="1023"/>
      <c r="G91" s="1023"/>
      <c r="H91" s="1023"/>
      <c r="I91" s="1023"/>
      <c r="J91" s="1023"/>
      <c r="K91" s="1023"/>
      <c r="L91" s="1023"/>
      <c r="M91" s="1023"/>
      <c r="N91" s="1023"/>
      <c r="O91" s="1023"/>
      <c r="P91" s="1023"/>
      <c r="Q91" s="1023"/>
      <c r="R91" s="1023"/>
      <c r="S91" s="1023"/>
      <c r="T91" s="1023"/>
      <c r="U91" s="1023"/>
      <c r="V91" s="1023"/>
      <c r="W91" s="1023"/>
      <c r="X91" s="1023"/>
      <c r="Y91" s="1023"/>
      <c r="Z91" s="1023"/>
      <c r="AA91" s="1023"/>
      <c r="AB91" s="1023"/>
      <c r="AC91" s="1023"/>
      <c r="AD91" s="1125"/>
      <c r="AE91" s="1125"/>
      <c r="AF91" s="1125"/>
      <c r="AG91" s="1125"/>
      <c r="AH91" s="1125"/>
      <c r="AI91" s="1128"/>
      <c r="AJ91" s="1128"/>
      <c r="AK91" s="1128"/>
      <c r="AL91" s="1128"/>
      <c r="AM91" s="1128"/>
      <c r="AS91" s="343"/>
    </row>
    <row r="92" spans="1:45" ht="18" customHeight="1">
      <c r="A92" s="343"/>
      <c r="B92" s="1134"/>
      <c r="C92" s="1023" t="s">
        <v>448</v>
      </c>
      <c r="D92" s="1023"/>
      <c r="E92" s="1023"/>
      <c r="F92" s="1023"/>
      <c r="G92" s="1023"/>
      <c r="H92" s="1023"/>
      <c r="I92" s="1023"/>
      <c r="J92" s="1023"/>
      <c r="K92" s="1023"/>
      <c r="L92" s="1023"/>
      <c r="M92" s="1023"/>
      <c r="N92" s="1023"/>
      <c r="O92" s="1023"/>
      <c r="P92" s="1023"/>
      <c r="Q92" s="1023"/>
      <c r="R92" s="1023"/>
      <c r="S92" s="1023"/>
      <c r="T92" s="1023"/>
      <c r="U92" s="1023"/>
      <c r="V92" s="1023"/>
      <c r="W92" s="1023"/>
      <c r="X92" s="1023"/>
      <c r="Y92" s="1023"/>
      <c r="Z92" s="1023"/>
      <c r="AA92" s="1023"/>
      <c r="AB92" s="1023"/>
      <c r="AC92" s="1023"/>
      <c r="AD92" s="1125"/>
      <c r="AE92" s="1125"/>
      <c r="AF92" s="1125"/>
      <c r="AG92" s="1125"/>
      <c r="AH92" s="1125"/>
      <c r="AI92" s="1128"/>
      <c r="AJ92" s="1128"/>
      <c r="AK92" s="1128"/>
      <c r="AL92" s="1128"/>
      <c r="AM92" s="1128"/>
      <c r="AS92" s="343"/>
    </row>
    <row r="93" spans="1:45" ht="18" customHeight="1">
      <c r="A93" s="343"/>
      <c r="B93" s="1134"/>
      <c r="C93" s="1023" t="s">
        <v>448</v>
      </c>
      <c r="D93" s="1023"/>
      <c r="E93" s="1023"/>
      <c r="F93" s="1023"/>
      <c r="G93" s="1023"/>
      <c r="H93" s="1023"/>
      <c r="I93" s="1023"/>
      <c r="J93" s="1023"/>
      <c r="K93" s="1023"/>
      <c r="L93" s="1023"/>
      <c r="M93" s="1023"/>
      <c r="N93" s="1023"/>
      <c r="O93" s="1023"/>
      <c r="P93" s="1023"/>
      <c r="Q93" s="1023"/>
      <c r="R93" s="1023"/>
      <c r="S93" s="1023"/>
      <c r="T93" s="1023"/>
      <c r="U93" s="1023"/>
      <c r="V93" s="1023"/>
      <c r="W93" s="1023"/>
      <c r="X93" s="1023"/>
      <c r="Y93" s="1023"/>
      <c r="Z93" s="1023"/>
      <c r="AA93" s="1023"/>
      <c r="AB93" s="1023"/>
      <c r="AC93" s="1023"/>
      <c r="AD93" s="1125"/>
      <c r="AE93" s="1125"/>
      <c r="AF93" s="1125"/>
      <c r="AG93" s="1125"/>
      <c r="AH93" s="1125"/>
      <c r="AI93" s="1128"/>
      <c r="AJ93" s="1128"/>
      <c r="AK93" s="1128"/>
      <c r="AL93" s="1128"/>
      <c r="AM93" s="1128"/>
      <c r="AS93" s="343"/>
    </row>
    <row r="94" spans="1:45" ht="18" customHeight="1">
      <c r="A94" s="343"/>
      <c r="B94" s="1134"/>
      <c r="C94" s="1023" t="s">
        <v>448</v>
      </c>
      <c r="D94" s="1023"/>
      <c r="E94" s="1023"/>
      <c r="F94" s="1023"/>
      <c r="G94" s="1023"/>
      <c r="H94" s="1023"/>
      <c r="I94" s="1023"/>
      <c r="J94" s="1023"/>
      <c r="K94" s="1023"/>
      <c r="L94" s="1023"/>
      <c r="M94" s="1023"/>
      <c r="N94" s="1023"/>
      <c r="O94" s="1023"/>
      <c r="P94" s="1023"/>
      <c r="Q94" s="1023"/>
      <c r="R94" s="1023"/>
      <c r="S94" s="1023"/>
      <c r="T94" s="1023"/>
      <c r="U94" s="1023"/>
      <c r="V94" s="1023"/>
      <c r="W94" s="1023"/>
      <c r="X94" s="1023"/>
      <c r="Y94" s="1023"/>
      <c r="Z94" s="1023"/>
      <c r="AA94" s="1023"/>
      <c r="AB94" s="1023"/>
      <c r="AC94" s="1023"/>
      <c r="AD94" s="1125"/>
      <c r="AE94" s="1125"/>
      <c r="AF94" s="1125"/>
      <c r="AG94" s="1125"/>
      <c r="AH94" s="1125"/>
      <c r="AI94" s="1128"/>
      <c r="AJ94" s="1128"/>
      <c r="AK94" s="1128"/>
      <c r="AL94" s="1128"/>
      <c r="AM94" s="1128"/>
      <c r="AS94" s="343"/>
    </row>
    <row r="95" spans="1:45" ht="18" customHeight="1">
      <c r="A95" s="343"/>
      <c r="B95" s="1134"/>
      <c r="C95" s="1023" t="s">
        <v>448</v>
      </c>
      <c r="D95" s="1023"/>
      <c r="E95" s="1023"/>
      <c r="F95" s="1023"/>
      <c r="G95" s="1023"/>
      <c r="H95" s="1023"/>
      <c r="I95" s="1023"/>
      <c r="J95" s="1023"/>
      <c r="K95" s="1023"/>
      <c r="L95" s="1023"/>
      <c r="M95" s="1023"/>
      <c r="N95" s="1023"/>
      <c r="O95" s="1023"/>
      <c r="P95" s="1023"/>
      <c r="Q95" s="1023"/>
      <c r="R95" s="1023"/>
      <c r="S95" s="1023"/>
      <c r="T95" s="1023"/>
      <c r="U95" s="1023"/>
      <c r="V95" s="1023"/>
      <c r="W95" s="1023"/>
      <c r="X95" s="1023"/>
      <c r="Y95" s="1023"/>
      <c r="Z95" s="1023"/>
      <c r="AA95" s="1023"/>
      <c r="AB95" s="1023"/>
      <c r="AC95" s="1023"/>
      <c r="AD95" s="1125"/>
      <c r="AE95" s="1125"/>
      <c r="AF95" s="1125"/>
      <c r="AG95" s="1125"/>
      <c r="AH95" s="1125"/>
      <c r="AI95" s="1128"/>
      <c r="AJ95" s="1128"/>
      <c r="AK95" s="1128"/>
      <c r="AL95" s="1128"/>
      <c r="AM95" s="1128"/>
      <c r="AS95" s="343"/>
    </row>
    <row r="96" spans="1:45" ht="18" customHeight="1">
      <c r="A96" s="343"/>
      <c r="B96" s="1134"/>
      <c r="C96" s="1023" t="s">
        <v>448</v>
      </c>
      <c r="D96" s="1023"/>
      <c r="E96" s="1023"/>
      <c r="F96" s="1023"/>
      <c r="G96" s="1023"/>
      <c r="H96" s="1023"/>
      <c r="I96" s="1023"/>
      <c r="J96" s="1023"/>
      <c r="K96" s="1023"/>
      <c r="L96" s="1023"/>
      <c r="M96" s="1023"/>
      <c r="N96" s="1023"/>
      <c r="O96" s="1023"/>
      <c r="P96" s="1023"/>
      <c r="Q96" s="1023"/>
      <c r="R96" s="1023"/>
      <c r="S96" s="1023"/>
      <c r="T96" s="1023"/>
      <c r="U96" s="1023"/>
      <c r="V96" s="1023"/>
      <c r="W96" s="1023"/>
      <c r="X96" s="1023"/>
      <c r="Y96" s="1023"/>
      <c r="Z96" s="1023"/>
      <c r="AA96" s="1023"/>
      <c r="AB96" s="1023"/>
      <c r="AC96" s="1023"/>
      <c r="AD96" s="1125"/>
      <c r="AE96" s="1125"/>
      <c r="AF96" s="1125"/>
      <c r="AG96" s="1125"/>
      <c r="AH96" s="1125"/>
      <c r="AI96" s="1128"/>
      <c r="AJ96" s="1128"/>
      <c r="AK96" s="1128"/>
      <c r="AL96" s="1128"/>
      <c r="AM96" s="1128"/>
      <c r="AS96" s="343"/>
    </row>
    <row r="97" spans="1:45" ht="18" customHeight="1">
      <c r="A97" s="343"/>
      <c r="B97" s="1134"/>
      <c r="C97" s="1106"/>
      <c r="D97" s="1106"/>
      <c r="E97" s="1106"/>
      <c r="F97" s="1106"/>
      <c r="G97" s="1106"/>
      <c r="H97" s="1106"/>
      <c r="I97" s="1106"/>
      <c r="J97" s="1106"/>
      <c r="K97" s="1106"/>
      <c r="L97" s="1106"/>
      <c r="M97" s="1106"/>
      <c r="N97" s="1106"/>
      <c r="O97" s="1106"/>
      <c r="P97" s="1106"/>
      <c r="Q97" s="1106"/>
      <c r="R97" s="1106"/>
      <c r="S97" s="1106"/>
      <c r="T97" s="1106"/>
      <c r="U97" s="1106"/>
      <c r="V97" s="1106"/>
      <c r="W97" s="1119" t="s">
        <v>483</v>
      </c>
      <c r="X97" s="1119"/>
      <c r="Y97" s="1119"/>
      <c r="Z97" s="1119"/>
      <c r="AA97" s="1119"/>
      <c r="AB97" s="1119"/>
      <c r="AC97" s="1119"/>
      <c r="AD97" s="1119"/>
      <c r="AE97" s="1119"/>
      <c r="AF97" s="1119"/>
      <c r="AG97" s="1119"/>
      <c r="AH97" s="1119"/>
      <c r="AI97" s="1130"/>
      <c r="AJ97" s="1130"/>
      <c r="AK97" s="1130"/>
      <c r="AL97" s="1130"/>
      <c r="AM97" s="1130"/>
      <c r="AS97" s="343"/>
    </row>
    <row r="98" spans="1:45" ht="18" customHeight="1">
      <c r="A98" s="1090"/>
      <c r="B98" s="1139" t="s">
        <v>460</v>
      </c>
      <c r="C98" s="1104" t="s">
        <v>448</v>
      </c>
      <c r="D98" s="1104"/>
      <c r="E98" s="1104"/>
      <c r="F98" s="1104"/>
      <c r="G98" s="1104"/>
      <c r="H98" s="1104"/>
      <c r="I98" s="1104"/>
      <c r="J98" s="1104"/>
      <c r="K98" s="1104"/>
      <c r="L98" s="1104"/>
      <c r="M98" s="1104"/>
      <c r="N98" s="1104"/>
      <c r="O98" s="1104"/>
      <c r="P98" s="1104"/>
      <c r="Q98" s="1104"/>
      <c r="R98" s="1104"/>
      <c r="S98" s="1104"/>
      <c r="T98" s="1104"/>
      <c r="U98" s="1104"/>
      <c r="V98" s="1104"/>
      <c r="W98" s="1104"/>
      <c r="X98" s="1104"/>
      <c r="Y98" s="1104"/>
      <c r="Z98" s="1104"/>
      <c r="AA98" s="1104"/>
      <c r="AB98" s="1104"/>
      <c r="AC98" s="1104"/>
      <c r="AD98" s="1120"/>
      <c r="AE98" s="1120"/>
      <c r="AF98" s="1120"/>
      <c r="AG98" s="1120"/>
      <c r="AH98" s="1120"/>
      <c r="AI98" s="1127"/>
      <c r="AJ98" s="1127"/>
      <c r="AK98" s="1127"/>
      <c r="AL98" s="1127"/>
      <c r="AM98" s="1127"/>
      <c r="AS98" s="1025"/>
    </row>
    <row r="99" spans="1:45" ht="18" customHeight="1">
      <c r="A99" s="1090"/>
      <c r="B99" s="1139"/>
      <c r="C99" s="1023" t="s">
        <v>448</v>
      </c>
      <c r="D99" s="1023"/>
      <c r="E99" s="1023"/>
      <c r="F99" s="1023"/>
      <c r="G99" s="1023"/>
      <c r="H99" s="1023"/>
      <c r="I99" s="1023"/>
      <c r="J99" s="1023"/>
      <c r="K99" s="1023"/>
      <c r="L99" s="1023"/>
      <c r="M99" s="1023"/>
      <c r="N99" s="1023"/>
      <c r="O99" s="1023"/>
      <c r="P99" s="1023"/>
      <c r="Q99" s="1023"/>
      <c r="R99" s="1023"/>
      <c r="S99" s="1023"/>
      <c r="T99" s="1023"/>
      <c r="U99" s="1023"/>
      <c r="V99" s="1023"/>
      <c r="W99" s="1023"/>
      <c r="X99" s="1023"/>
      <c r="Y99" s="1023"/>
      <c r="Z99" s="1023"/>
      <c r="AA99" s="1023"/>
      <c r="AB99" s="1023"/>
      <c r="AC99" s="1023"/>
      <c r="AD99" s="1125"/>
      <c r="AE99" s="1125"/>
      <c r="AF99" s="1125"/>
      <c r="AG99" s="1125"/>
      <c r="AH99" s="1125"/>
      <c r="AI99" s="1128"/>
      <c r="AJ99" s="1128"/>
      <c r="AK99" s="1128"/>
      <c r="AL99" s="1128"/>
      <c r="AM99" s="1128"/>
      <c r="AS99" s="1025"/>
    </row>
    <row r="100" spans="1:45" ht="18" customHeight="1">
      <c r="A100" s="1090"/>
      <c r="B100" s="1139"/>
      <c r="C100" s="1023" t="s">
        <v>448</v>
      </c>
      <c r="D100" s="1023"/>
      <c r="E100" s="1023"/>
      <c r="F100" s="1023"/>
      <c r="G100" s="1023"/>
      <c r="H100" s="1023"/>
      <c r="I100" s="1023"/>
      <c r="J100" s="1023"/>
      <c r="K100" s="1023"/>
      <c r="L100" s="1023"/>
      <c r="M100" s="1023"/>
      <c r="N100" s="1023"/>
      <c r="O100" s="1023"/>
      <c r="P100" s="1023"/>
      <c r="Q100" s="1023"/>
      <c r="R100" s="1023"/>
      <c r="S100" s="1023"/>
      <c r="T100" s="1023"/>
      <c r="U100" s="1023"/>
      <c r="V100" s="1023"/>
      <c r="W100" s="1023"/>
      <c r="X100" s="1023"/>
      <c r="Y100" s="1023"/>
      <c r="Z100" s="1023"/>
      <c r="AA100" s="1023"/>
      <c r="AB100" s="1023"/>
      <c r="AC100" s="1023"/>
      <c r="AD100" s="1125"/>
      <c r="AE100" s="1125"/>
      <c r="AF100" s="1125"/>
      <c r="AG100" s="1125"/>
      <c r="AH100" s="1125"/>
      <c r="AI100" s="1128"/>
      <c r="AJ100" s="1128"/>
      <c r="AK100" s="1128"/>
      <c r="AL100" s="1128"/>
      <c r="AM100" s="1128"/>
      <c r="AS100" s="1025"/>
    </row>
    <row r="101" spans="1:45" ht="18" customHeight="1">
      <c r="A101" s="1090"/>
      <c r="B101" s="1139"/>
      <c r="C101" s="1023" t="s">
        <v>448</v>
      </c>
      <c r="D101" s="1023"/>
      <c r="E101" s="1023"/>
      <c r="F101" s="1023"/>
      <c r="G101" s="1023"/>
      <c r="H101" s="1023"/>
      <c r="I101" s="1023"/>
      <c r="J101" s="1023"/>
      <c r="K101" s="1023"/>
      <c r="L101" s="1023"/>
      <c r="M101" s="1023"/>
      <c r="N101" s="1023"/>
      <c r="O101" s="1023"/>
      <c r="P101" s="1023"/>
      <c r="Q101" s="1023"/>
      <c r="R101" s="1023"/>
      <c r="S101" s="1023"/>
      <c r="T101" s="1023"/>
      <c r="U101" s="1023"/>
      <c r="V101" s="1023"/>
      <c r="W101" s="1023"/>
      <c r="X101" s="1023"/>
      <c r="Y101" s="1023"/>
      <c r="Z101" s="1023"/>
      <c r="AA101" s="1023"/>
      <c r="AB101" s="1023"/>
      <c r="AC101" s="1023"/>
      <c r="AD101" s="1125"/>
      <c r="AE101" s="1125"/>
      <c r="AF101" s="1125"/>
      <c r="AG101" s="1125"/>
      <c r="AH101" s="1125"/>
      <c r="AI101" s="1128"/>
      <c r="AJ101" s="1128"/>
      <c r="AK101" s="1128"/>
      <c r="AL101" s="1128"/>
      <c r="AM101" s="1128"/>
      <c r="AS101" s="1025"/>
    </row>
    <row r="102" spans="1:45" ht="18" customHeight="1">
      <c r="A102" s="1090"/>
      <c r="B102" s="1139"/>
      <c r="C102" s="1023" t="s">
        <v>448</v>
      </c>
      <c r="D102" s="1023"/>
      <c r="E102" s="1023"/>
      <c r="F102" s="1023"/>
      <c r="G102" s="1023"/>
      <c r="H102" s="1023"/>
      <c r="I102" s="1023"/>
      <c r="J102" s="1023"/>
      <c r="K102" s="1023"/>
      <c r="L102" s="1023"/>
      <c r="M102" s="1023"/>
      <c r="N102" s="1023"/>
      <c r="O102" s="1023"/>
      <c r="P102" s="1023"/>
      <c r="Q102" s="1023"/>
      <c r="R102" s="1023"/>
      <c r="S102" s="1023"/>
      <c r="T102" s="1023"/>
      <c r="U102" s="1023"/>
      <c r="V102" s="1023"/>
      <c r="W102" s="1023"/>
      <c r="X102" s="1023"/>
      <c r="Y102" s="1023"/>
      <c r="Z102" s="1023"/>
      <c r="AA102" s="1023"/>
      <c r="AB102" s="1023"/>
      <c r="AC102" s="1023"/>
      <c r="AD102" s="1125"/>
      <c r="AE102" s="1125"/>
      <c r="AF102" s="1125"/>
      <c r="AG102" s="1125"/>
      <c r="AH102" s="1125"/>
      <c r="AI102" s="1128"/>
      <c r="AJ102" s="1128"/>
      <c r="AK102" s="1128"/>
      <c r="AL102" s="1128"/>
      <c r="AM102" s="1128"/>
      <c r="AS102" s="1025"/>
    </row>
    <row r="103" spans="1:45" ht="18" customHeight="1">
      <c r="A103" s="1090"/>
      <c r="B103" s="1139"/>
      <c r="C103" s="1023" t="s">
        <v>448</v>
      </c>
      <c r="D103" s="1023"/>
      <c r="E103" s="1023"/>
      <c r="F103" s="1023"/>
      <c r="G103" s="1023"/>
      <c r="H103" s="1023"/>
      <c r="I103" s="1023"/>
      <c r="J103" s="1023"/>
      <c r="K103" s="1023"/>
      <c r="L103" s="1023"/>
      <c r="M103" s="1023"/>
      <c r="N103" s="1023"/>
      <c r="O103" s="1023"/>
      <c r="P103" s="1023"/>
      <c r="Q103" s="1023"/>
      <c r="R103" s="1023"/>
      <c r="S103" s="1023"/>
      <c r="T103" s="1023"/>
      <c r="U103" s="1023"/>
      <c r="V103" s="1023"/>
      <c r="W103" s="1023"/>
      <c r="X103" s="1023"/>
      <c r="Y103" s="1023"/>
      <c r="Z103" s="1023"/>
      <c r="AA103" s="1023"/>
      <c r="AB103" s="1023"/>
      <c r="AC103" s="1023"/>
      <c r="AD103" s="1125"/>
      <c r="AE103" s="1125"/>
      <c r="AF103" s="1125"/>
      <c r="AG103" s="1125"/>
      <c r="AH103" s="1125"/>
      <c r="AI103" s="1128"/>
      <c r="AJ103" s="1128"/>
      <c r="AK103" s="1128"/>
      <c r="AL103" s="1128"/>
      <c r="AM103" s="1128"/>
      <c r="AS103" s="1025"/>
    </row>
    <row r="104" spans="1:45" ht="18" customHeight="1">
      <c r="A104" s="1090"/>
      <c r="B104" s="1139"/>
      <c r="C104" s="1023" t="s">
        <v>448</v>
      </c>
      <c r="D104" s="1023"/>
      <c r="E104" s="1023"/>
      <c r="F104" s="1023"/>
      <c r="G104" s="1023"/>
      <c r="H104" s="1023"/>
      <c r="I104" s="1023"/>
      <c r="J104" s="1023"/>
      <c r="K104" s="1023"/>
      <c r="L104" s="1023"/>
      <c r="M104" s="1023"/>
      <c r="N104" s="1023"/>
      <c r="O104" s="1023"/>
      <c r="P104" s="1023"/>
      <c r="Q104" s="1023"/>
      <c r="R104" s="1023"/>
      <c r="S104" s="1023"/>
      <c r="T104" s="1023"/>
      <c r="U104" s="1023"/>
      <c r="V104" s="1023"/>
      <c r="W104" s="1023"/>
      <c r="X104" s="1023"/>
      <c r="Y104" s="1023"/>
      <c r="Z104" s="1023"/>
      <c r="AA104" s="1023"/>
      <c r="AB104" s="1023"/>
      <c r="AC104" s="1023"/>
      <c r="AD104" s="1125"/>
      <c r="AE104" s="1125"/>
      <c r="AF104" s="1125"/>
      <c r="AG104" s="1125"/>
      <c r="AH104" s="1125"/>
      <c r="AI104" s="1128"/>
      <c r="AJ104" s="1128"/>
      <c r="AK104" s="1128"/>
      <c r="AL104" s="1128"/>
      <c r="AM104" s="1128"/>
      <c r="AS104" s="1025"/>
    </row>
    <row r="105" spans="1:45" ht="18" customHeight="1">
      <c r="A105" s="1090"/>
      <c r="B105" s="1139"/>
      <c r="C105" s="1023" t="s">
        <v>448</v>
      </c>
      <c r="D105" s="1023"/>
      <c r="E105" s="1023"/>
      <c r="F105" s="1023"/>
      <c r="G105" s="1023"/>
      <c r="H105" s="1023"/>
      <c r="I105" s="1023"/>
      <c r="J105" s="1023"/>
      <c r="K105" s="1023"/>
      <c r="L105" s="1023"/>
      <c r="M105" s="1023"/>
      <c r="N105" s="1023"/>
      <c r="O105" s="1023"/>
      <c r="P105" s="1023"/>
      <c r="Q105" s="1023"/>
      <c r="R105" s="1023"/>
      <c r="S105" s="1023"/>
      <c r="T105" s="1023"/>
      <c r="U105" s="1023"/>
      <c r="V105" s="1023"/>
      <c r="W105" s="1023"/>
      <c r="X105" s="1023"/>
      <c r="Y105" s="1023"/>
      <c r="Z105" s="1023"/>
      <c r="AA105" s="1023"/>
      <c r="AB105" s="1023"/>
      <c r="AC105" s="1023"/>
      <c r="AD105" s="1125"/>
      <c r="AE105" s="1125"/>
      <c r="AF105" s="1125"/>
      <c r="AG105" s="1125"/>
      <c r="AH105" s="1125"/>
      <c r="AI105" s="1128"/>
      <c r="AJ105" s="1128"/>
      <c r="AK105" s="1128"/>
      <c r="AL105" s="1128"/>
      <c r="AM105" s="1128"/>
      <c r="AS105" s="1025"/>
    </row>
    <row r="106" spans="1:45" ht="18" customHeight="1">
      <c r="A106" s="1090"/>
      <c r="B106" s="1139"/>
      <c r="C106" s="1105"/>
      <c r="D106" s="1105"/>
      <c r="E106" s="1105"/>
      <c r="F106" s="1105"/>
      <c r="G106" s="1105"/>
      <c r="H106" s="1105"/>
      <c r="I106" s="1105"/>
      <c r="J106" s="1105"/>
      <c r="K106" s="1105"/>
      <c r="L106" s="1105"/>
      <c r="M106" s="1105"/>
      <c r="N106" s="1105"/>
      <c r="O106" s="1105"/>
      <c r="P106" s="1105"/>
      <c r="Q106" s="1105"/>
      <c r="R106" s="1105"/>
      <c r="S106" s="1105"/>
      <c r="T106" s="1105"/>
      <c r="U106" s="1105"/>
      <c r="V106" s="1105"/>
      <c r="W106" s="1118" t="s">
        <v>464</v>
      </c>
      <c r="X106" s="1118"/>
      <c r="Y106" s="1118"/>
      <c r="Z106" s="1118"/>
      <c r="AA106" s="1118"/>
      <c r="AB106" s="1118"/>
      <c r="AC106" s="1118"/>
      <c r="AD106" s="1118"/>
      <c r="AE106" s="1118"/>
      <c r="AF106" s="1118"/>
      <c r="AG106" s="1118"/>
      <c r="AH106" s="1118"/>
      <c r="AI106" s="1129"/>
      <c r="AJ106" s="1129"/>
      <c r="AK106" s="1129"/>
      <c r="AL106" s="1129"/>
      <c r="AM106" s="1129"/>
      <c r="AS106" s="1025"/>
    </row>
    <row r="107" spans="1:45" ht="18" customHeight="1">
      <c r="A107" s="1090"/>
      <c r="B107" s="1140" t="s">
        <v>247</v>
      </c>
      <c r="C107" s="1104" t="s">
        <v>448</v>
      </c>
      <c r="D107" s="1104"/>
      <c r="E107" s="1104"/>
      <c r="F107" s="1104"/>
      <c r="G107" s="1104"/>
      <c r="H107" s="1104"/>
      <c r="I107" s="1104"/>
      <c r="J107" s="1104"/>
      <c r="K107" s="1104"/>
      <c r="L107" s="1104"/>
      <c r="M107" s="1104"/>
      <c r="N107" s="1104"/>
      <c r="O107" s="1104"/>
      <c r="P107" s="1104"/>
      <c r="Q107" s="1104"/>
      <c r="R107" s="1104"/>
      <c r="S107" s="1104"/>
      <c r="T107" s="1104"/>
      <c r="U107" s="1104"/>
      <c r="V107" s="1104"/>
      <c r="W107" s="1104"/>
      <c r="X107" s="1104"/>
      <c r="Y107" s="1104"/>
      <c r="Z107" s="1104"/>
      <c r="AA107" s="1104"/>
      <c r="AB107" s="1104"/>
      <c r="AC107" s="1104"/>
      <c r="AD107" s="1120"/>
      <c r="AE107" s="1120"/>
      <c r="AF107" s="1120"/>
      <c r="AG107" s="1120"/>
      <c r="AH107" s="1120"/>
      <c r="AI107" s="1127"/>
      <c r="AJ107" s="1127"/>
      <c r="AK107" s="1127"/>
      <c r="AL107" s="1127"/>
      <c r="AM107" s="1127"/>
      <c r="AS107" s="1025"/>
    </row>
    <row r="108" spans="1:45" ht="18" customHeight="1">
      <c r="A108" s="1090"/>
      <c r="B108" s="1140"/>
      <c r="C108" s="1023" t="s">
        <v>448</v>
      </c>
      <c r="D108" s="1023"/>
      <c r="E108" s="1023"/>
      <c r="F108" s="1023"/>
      <c r="G108" s="1023"/>
      <c r="H108" s="1023"/>
      <c r="I108" s="1023"/>
      <c r="J108" s="1023"/>
      <c r="K108" s="1023"/>
      <c r="L108" s="1023"/>
      <c r="M108" s="1023"/>
      <c r="N108" s="1023"/>
      <c r="O108" s="1023"/>
      <c r="P108" s="1023"/>
      <c r="Q108" s="1023"/>
      <c r="R108" s="1023"/>
      <c r="S108" s="1023"/>
      <c r="T108" s="1023"/>
      <c r="U108" s="1023"/>
      <c r="V108" s="1023"/>
      <c r="W108" s="1023"/>
      <c r="X108" s="1023"/>
      <c r="Y108" s="1023"/>
      <c r="Z108" s="1023"/>
      <c r="AA108" s="1023"/>
      <c r="AB108" s="1023"/>
      <c r="AC108" s="1023"/>
      <c r="AD108" s="1125"/>
      <c r="AE108" s="1125"/>
      <c r="AF108" s="1125"/>
      <c r="AG108" s="1125"/>
      <c r="AH108" s="1125"/>
      <c r="AI108" s="1128"/>
      <c r="AJ108" s="1128"/>
      <c r="AK108" s="1128"/>
      <c r="AL108" s="1128"/>
      <c r="AM108" s="1128"/>
      <c r="AS108" s="1025"/>
    </row>
    <row r="109" spans="1:45" ht="18" customHeight="1">
      <c r="A109" s="1090"/>
      <c r="B109" s="1140"/>
      <c r="C109" s="1023" t="s">
        <v>448</v>
      </c>
      <c r="D109" s="1023"/>
      <c r="E109" s="1023"/>
      <c r="F109" s="1023"/>
      <c r="G109" s="1023"/>
      <c r="H109" s="1023"/>
      <c r="I109" s="1023"/>
      <c r="J109" s="1023"/>
      <c r="K109" s="1023"/>
      <c r="L109" s="1023"/>
      <c r="M109" s="1023"/>
      <c r="N109" s="1023"/>
      <c r="O109" s="1023"/>
      <c r="P109" s="1023"/>
      <c r="Q109" s="1023"/>
      <c r="R109" s="1023"/>
      <c r="S109" s="1023"/>
      <c r="T109" s="1023"/>
      <c r="U109" s="1023"/>
      <c r="V109" s="1023"/>
      <c r="W109" s="1023"/>
      <c r="X109" s="1023"/>
      <c r="Y109" s="1023"/>
      <c r="Z109" s="1023"/>
      <c r="AA109" s="1023"/>
      <c r="AB109" s="1023"/>
      <c r="AC109" s="1023"/>
      <c r="AD109" s="1125"/>
      <c r="AE109" s="1125"/>
      <c r="AF109" s="1125"/>
      <c r="AG109" s="1125"/>
      <c r="AH109" s="1125"/>
      <c r="AI109" s="1128"/>
      <c r="AJ109" s="1128"/>
      <c r="AK109" s="1128"/>
      <c r="AL109" s="1128"/>
      <c r="AM109" s="1128"/>
      <c r="AS109" s="1025"/>
    </row>
    <row r="110" spans="1:45" ht="18" customHeight="1">
      <c r="A110" s="1090"/>
      <c r="B110" s="1140"/>
      <c r="C110" s="1023" t="s">
        <v>448</v>
      </c>
      <c r="D110" s="1023"/>
      <c r="E110" s="1023"/>
      <c r="F110" s="1023"/>
      <c r="G110" s="1023"/>
      <c r="H110" s="1023"/>
      <c r="I110" s="1023"/>
      <c r="J110" s="1023"/>
      <c r="K110" s="1023"/>
      <c r="L110" s="1023"/>
      <c r="M110" s="1023"/>
      <c r="N110" s="1023"/>
      <c r="O110" s="1023"/>
      <c r="P110" s="1023"/>
      <c r="Q110" s="1023"/>
      <c r="R110" s="1023"/>
      <c r="S110" s="1023"/>
      <c r="T110" s="1023"/>
      <c r="U110" s="1023"/>
      <c r="V110" s="1023"/>
      <c r="W110" s="1023"/>
      <c r="X110" s="1023"/>
      <c r="Y110" s="1023"/>
      <c r="Z110" s="1023"/>
      <c r="AA110" s="1023"/>
      <c r="AB110" s="1023"/>
      <c r="AC110" s="1023"/>
      <c r="AD110" s="1125"/>
      <c r="AE110" s="1125"/>
      <c r="AF110" s="1125"/>
      <c r="AG110" s="1125"/>
      <c r="AH110" s="1125"/>
      <c r="AI110" s="1128"/>
      <c r="AJ110" s="1128"/>
      <c r="AK110" s="1128"/>
      <c r="AL110" s="1128"/>
      <c r="AM110" s="1128"/>
      <c r="AS110" s="1025"/>
    </row>
    <row r="111" spans="1:45" ht="18" customHeight="1">
      <c r="A111" s="1090"/>
      <c r="B111" s="1140"/>
      <c r="C111" s="1023" t="s">
        <v>448</v>
      </c>
      <c r="D111" s="1023"/>
      <c r="E111" s="1023"/>
      <c r="F111" s="1023"/>
      <c r="G111" s="1023"/>
      <c r="H111" s="1023"/>
      <c r="I111" s="1023"/>
      <c r="J111" s="1023"/>
      <c r="K111" s="1023"/>
      <c r="L111" s="1023"/>
      <c r="M111" s="1023"/>
      <c r="N111" s="1023"/>
      <c r="O111" s="1023"/>
      <c r="P111" s="1023"/>
      <c r="Q111" s="1023"/>
      <c r="R111" s="1023"/>
      <c r="S111" s="1023"/>
      <c r="T111" s="1023"/>
      <c r="U111" s="1023"/>
      <c r="V111" s="1023"/>
      <c r="W111" s="1023"/>
      <c r="X111" s="1023"/>
      <c r="Y111" s="1023"/>
      <c r="Z111" s="1023"/>
      <c r="AA111" s="1023"/>
      <c r="AB111" s="1023"/>
      <c r="AC111" s="1023"/>
      <c r="AD111" s="1125"/>
      <c r="AE111" s="1125"/>
      <c r="AF111" s="1125"/>
      <c r="AG111" s="1125"/>
      <c r="AH111" s="1125"/>
      <c r="AI111" s="1128"/>
      <c r="AJ111" s="1128"/>
      <c r="AK111" s="1128"/>
      <c r="AL111" s="1128"/>
      <c r="AM111" s="1128"/>
      <c r="AS111" s="1025"/>
    </row>
    <row r="112" spans="1:45" ht="18" customHeight="1">
      <c r="A112" s="1090"/>
      <c r="B112" s="1140"/>
      <c r="C112" s="1023" t="s">
        <v>448</v>
      </c>
      <c r="D112" s="1023"/>
      <c r="E112" s="1023"/>
      <c r="F112" s="1023"/>
      <c r="G112" s="1023"/>
      <c r="H112" s="1023"/>
      <c r="I112" s="1023"/>
      <c r="J112" s="1023"/>
      <c r="K112" s="1023"/>
      <c r="L112" s="1023"/>
      <c r="M112" s="1023"/>
      <c r="N112" s="1023"/>
      <c r="O112" s="1023"/>
      <c r="P112" s="1023"/>
      <c r="Q112" s="1023"/>
      <c r="R112" s="1023"/>
      <c r="S112" s="1023"/>
      <c r="T112" s="1023"/>
      <c r="U112" s="1023"/>
      <c r="V112" s="1023"/>
      <c r="W112" s="1023"/>
      <c r="X112" s="1023"/>
      <c r="Y112" s="1023"/>
      <c r="Z112" s="1023"/>
      <c r="AA112" s="1023"/>
      <c r="AB112" s="1023"/>
      <c r="AC112" s="1023"/>
      <c r="AD112" s="1125"/>
      <c r="AE112" s="1125"/>
      <c r="AF112" s="1125"/>
      <c r="AG112" s="1125"/>
      <c r="AH112" s="1125"/>
      <c r="AI112" s="1128"/>
      <c r="AJ112" s="1128"/>
      <c r="AK112" s="1128"/>
      <c r="AL112" s="1128"/>
      <c r="AM112" s="1128"/>
      <c r="AS112" s="1025"/>
    </row>
    <row r="113" spans="1:45" ht="18" customHeight="1">
      <c r="A113" s="1090"/>
      <c r="B113" s="1140"/>
      <c r="C113" s="1023" t="s">
        <v>448</v>
      </c>
      <c r="D113" s="1023"/>
      <c r="E113" s="1023"/>
      <c r="F113" s="1023"/>
      <c r="G113" s="1023"/>
      <c r="H113" s="1023"/>
      <c r="I113" s="1023"/>
      <c r="J113" s="1023"/>
      <c r="K113" s="1023"/>
      <c r="L113" s="1023"/>
      <c r="M113" s="1023"/>
      <c r="N113" s="1023"/>
      <c r="O113" s="1023"/>
      <c r="P113" s="1023"/>
      <c r="Q113" s="1023"/>
      <c r="R113" s="1023"/>
      <c r="S113" s="1023"/>
      <c r="T113" s="1023"/>
      <c r="U113" s="1023"/>
      <c r="V113" s="1023"/>
      <c r="W113" s="1023"/>
      <c r="X113" s="1023"/>
      <c r="Y113" s="1023"/>
      <c r="Z113" s="1023"/>
      <c r="AA113" s="1023"/>
      <c r="AB113" s="1023"/>
      <c r="AC113" s="1023"/>
      <c r="AD113" s="1125"/>
      <c r="AE113" s="1125"/>
      <c r="AF113" s="1125"/>
      <c r="AG113" s="1125"/>
      <c r="AH113" s="1125"/>
      <c r="AI113" s="1128"/>
      <c r="AJ113" s="1128"/>
      <c r="AK113" s="1128"/>
      <c r="AL113" s="1128"/>
      <c r="AM113" s="1128"/>
      <c r="AS113" s="1025"/>
    </row>
    <row r="114" spans="1:45" ht="18" customHeight="1">
      <c r="A114" s="1090"/>
      <c r="B114" s="1140"/>
      <c r="C114" s="1023" t="s">
        <v>448</v>
      </c>
      <c r="D114" s="1023"/>
      <c r="E114" s="1023"/>
      <c r="F114" s="1023"/>
      <c r="G114" s="1023"/>
      <c r="H114" s="1023"/>
      <c r="I114" s="1023"/>
      <c r="J114" s="1023"/>
      <c r="K114" s="1023"/>
      <c r="L114" s="1023"/>
      <c r="M114" s="1023"/>
      <c r="N114" s="1023"/>
      <c r="O114" s="1023"/>
      <c r="P114" s="1023"/>
      <c r="Q114" s="1023"/>
      <c r="R114" s="1023"/>
      <c r="S114" s="1023"/>
      <c r="T114" s="1023"/>
      <c r="U114" s="1023"/>
      <c r="V114" s="1023"/>
      <c r="W114" s="1023"/>
      <c r="X114" s="1023"/>
      <c r="Y114" s="1023"/>
      <c r="Z114" s="1023"/>
      <c r="AA114" s="1023"/>
      <c r="AB114" s="1023"/>
      <c r="AC114" s="1023"/>
      <c r="AD114" s="1125"/>
      <c r="AE114" s="1125"/>
      <c r="AF114" s="1125"/>
      <c r="AG114" s="1125"/>
      <c r="AH114" s="1125"/>
      <c r="AI114" s="1128"/>
      <c r="AJ114" s="1128"/>
      <c r="AK114" s="1128"/>
      <c r="AL114" s="1128"/>
      <c r="AM114" s="1128"/>
      <c r="AS114" s="1025"/>
    </row>
    <row r="115" spans="1:45" ht="18" customHeight="1">
      <c r="A115" s="1090"/>
      <c r="B115" s="1140"/>
      <c r="C115" s="1106"/>
      <c r="D115" s="1106"/>
      <c r="E115" s="1106"/>
      <c r="F115" s="1106"/>
      <c r="G115" s="1106"/>
      <c r="H115" s="1106"/>
      <c r="I115" s="1106"/>
      <c r="J115" s="1106"/>
      <c r="K115" s="1106"/>
      <c r="L115" s="1106"/>
      <c r="M115" s="1106"/>
      <c r="N115" s="1106"/>
      <c r="O115" s="1106"/>
      <c r="P115" s="1106"/>
      <c r="Q115" s="1106"/>
      <c r="R115" s="1106"/>
      <c r="S115" s="1106"/>
      <c r="T115" s="1106"/>
      <c r="U115" s="1106"/>
      <c r="V115" s="1106"/>
      <c r="W115" s="1119" t="s">
        <v>379</v>
      </c>
      <c r="X115" s="1119"/>
      <c r="Y115" s="1119"/>
      <c r="Z115" s="1119"/>
      <c r="AA115" s="1119"/>
      <c r="AB115" s="1119"/>
      <c r="AC115" s="1119"/>
      <c r="AD115" s="1119"/>
      <c r="AE115" s="1119"/>
      <c r="AF115" s="1119"/>
      <c r="AG115" s="1119"/>
      <c r="AH115" s="1119"/>
      <c r="AI115" s="1130"/>
      <c r="AJ115" s="1130"/>
      <c r="AK115" s="1130"/>
      <c r="AL115" s="1130"/>
      <c r="AM115" s="1130"/>
      <c r="AS115" s="1025"/>
    </row>
    <row r="116" spans="1:45" ht="23.25" customHeight="1">
      <c r="B116" s="343"/>
      <c r="C116" s="343"/>
      <c r="D116" s="343"/>
      <c r="E116" s="343"/>
      <c r="F116" s="343"/>
      <c r="G116" s="343"/>
      <c r="H116" s="343"/>
      <c r="I116" s="343"/>
      <c r="J116" s="343"/>
      <c r="K116" s="343"/>
      <c r="L116" s="1120" t="s">
        <v>482</v>
      </c>
      <c r="M116" s="1120"/>
      <c r="N116" s="1120"/>
      <c r="O116" s="1120"/>
      <c r="P116" s="1120"/>
      <c r="Q116" s="1120"/>
      <c r="R116" s="1120"/>
      <c r="S116" s="1120"/>
      <c r="T116" s="1120"/>
      <c r="U116" s="1120"/>
      <c r="V116" s="1120"/>
      <c r="W116" s="1120"/>
      <c r="X116" s="1120"/>
      <c r="Y116" s="1120"/>
      <c r="Z116" s="1120"/>
      <c r="AA116" s="1120"/>
      <c r="AB116" s="1120"/>
      <c r="AC116" s="1120"/>
      <c r="AD116" s="1120"/>
      <c r="AE116" s="1120"/>
      <c r="AF116" s="1120"/>
      <c r="AG116" s="1120"/>
      <c r="AH116" s="1120"/>
      <c r="AI116" s="1131"/>
      <c r="AJ116" s="1131"/>
      <c r="AK116" s="1131"/>
      <c r="AL116" s="1131"/>
      <c r="AM116" s="1131"/>
      <c r="AS116" s="1025"/>
    </row>
    <row r="117" spans="1:45" ht="14.25" customHeight="1">
      <c r="B117" s="338" t="s">
        <v>200</v>
      </c>
      <c r="C117" s="343"/>
      <c r="D117" s="343"/>
      <c r="E117" s="343"/>
      <c r="F117" s="343"/>
      <c r="G117" s="343"/>
      <c r="H117" s="343"/>
      <c r="I117" s="343"/>
      <c r="J117" s="343"/>
      <c r="K117" s="343"/>
      <c r="L117" s="343"/>
      <c r="M117" s="343"/>
      <c r="N117" s="343"/>
      <c r="O117" s="343"/>
      <c r="P117" s="343"/>
      <c r="Q117" s="343"/>
      <c r="R117" s="343"/>
      <c r="S117" s="343"/>
      <c r="T117" s="343"/>
      <c r="U117" s="343"/>
      <c r="V117" s="343"/>
      <c r="W117" s="343"/>
      <c r="X117" s="343"/>
      <c r="Y117" s="343"/>
      <c r="Z117" s="343"/>
      <c r="AA117" s="343"/>
      <c r="AB117" s="343"/>
      <c r="AC117" s="343"/>
      <c r="AD117" s="343"/>
      <c r="AE117" s="343"/>
      <c r="AF117" s="343"/>
      <c r="AG117" s="343"/>
      <c r="AH117" s="343"/>
      <c r="AM117" s="343"/>
      <c r="AS117" s="1025"/>
    </row>
    <row r="118" spans="1:45" ht="20.25" customHeight="1">
      <c r="B118" s="1093" t="s">
        <v>100</v>
      </c>
      <c r="C118" s="343"/>
      <c r="D118" s="343"/>
      <c r="E118" s="343"/>
      <c r="F118" s="343"/>
      <c r="G118" s="343"/>
      <c r="H118" s="343"/>
      <c r="I118" s="343"/>
      <c r="J118" s="343"/>
      <c r="K118" s="343"/>
      <c r="L118" s="343"/>
      <c r="M118" s="343"/>
      <c r="N118" s="343"/>
      <c r="O118" s="1111"/>
      <c r="P118" s="1025"/>
      <c r="Q118" s="1025"/>
      <c r="R118" s="1025"/>
      <c r="S118" s="1025"/>
      <c r="T118" s="1025"/>
      <c r="U118" s="1025"/>
      <c r="V118" s="1024"/>
      <c r="W118" s="1025"/>
      <c r="X118" s="1025"/>
      <c r="Y118" s="1025"/>
      <c r="Z118" s="1025"/>
      <c r="AA118" s="1025"/>
      <c r="AB118" s="1123"/>
      <c r="AC118" s="1025"/>
      <c r="AD118" s="343"/>
      <c r="AE118" s="343"/>
      <c r="AF118" s="343"/>
      <c r="AG118" s="343"/>
      <c r="AH118" s="343"/>
      <c r="AM118" s="343"/>
      <c r="AS118" s="1111"/>
    </row>
    <row r="119" spans="1:45" ht="15.75" customHeight="1">
      <c r="B119" s="1102" t="s">
        <v>194</v>
      </c>
      <c r="C119" s="1102"/>
      <c r="D119" s="1102"/>
      <c r="E119" s="1102"/>
      <c r="F119" s="1102"/>
      <c r="G119" s="1102"/>
      <c r="H119" s="1102"/>
      <c r="I119" s="1102"/>
      <c r="J119" s="1111"/>
      <c r="K119" s="1111"/>
      <c r="L119" s="1111"/>
      <c r="M119" s="343"/>
      <c r="N119" s="343"/>
      <c r="O119" s="1025"/>
      <c r="P119" s="1025"/>
      <c r="Q119" s="1025"/>
      <c r="R119" s="1025"/>
      <c r="S119" s="1025"/>
      <c r="T119" s="1025"/>
      <c r="U119" s="1025"/>
      <c r="V119" s="1111"/>
      <c r="W119" s="1025"/>
      <c r="X119" s="1025"/>
      <c r="Y119" s="1025"/>
      <c r="Z119" s="1025"/>
      <c r="AA119" s="1025"/>
      <c r="AB119" s="1025"/>
      <c r="AC119" s="1025"/>
      <c r="AD119" s="1025"/>
      <c r="AE119" s="1025"/>
      <c r="AF119" s="1025"/>
      <c r="AG119" s="1025"/>
      <c r="AH119" s="1025"/>
      <c r="AM119" s="1025"/>
      <c r="AS119" s="1025"/>
    </row>
    <row r="120" spans="1:45" ht="42" customHeight="1">
      <c r="B120" s="1103" t="s">
        <v>216</v>
      </c>
      <c r="C120" s="1103"/>
      <c r="D120" s="1103"/>
      <c r="E120" s="1103"/>
      <c r="F120" s="1103"/>
      <c r="G120" s="1103"/>
      <c r="H120" s="1103"/>
      <c r="I120" s="1103"/>
      <c r="J120" s="1112" t="s">
        <v>450</v>
      </c>
      <c r="K120" s="1112"/>
      <c r="L120" s="1112"/>
      <c r="M120" s="1112"/>
      <c r="N120" s="1112"/>
      <c r="O120" s="1112"/>
      <c r="P120" s="1114" t="s">
        <v>192</v>
      </c>
      <c r="Q120" s="1114"/>
      <c r="R120" s="1114"/>
      <c r="S120" s="1114"/>
      <c r="T120" s="1114"/>
      <c r="U120" s="1114"/>
      <c r="V120" s="1114"/>
      <c r="W120" s="1114"/>
      <c r="X120" s="1114"/>
      <c r="Y120" s="1114"/>
      <c r="Z120" s="1114"/>
      <c r="AA120" s="1114"/>
      <c r="AB120" s="1114"/>
      <c r="AC120" s="1114"/>
      <c r="AD120" s="1114"/>
      <c r="AE120" s="1114"/>
      <c r="AF120" s="1114"/>
      <c r="AS120" s="1025"/>
    </row>
    <row r="121" spans="1:45" ht="17.25" customHeight="1">
      <c r="B121" s="338" t="s">
        <v>445</v>
      </c>
      <c r="AS121" s="1025"/>
    </row>
    <row r="122" spans="1:45" ht="17.25" customHeight="1">
      <c r="B122" s="338" t="s">
        <v>461</v>
      </c>
      <c r="AS122" s="1025"/>
    </row>
    <row r="123" spans="1:45" ht="17.25" customHeight="1">
      <c r="B123" s="338" t="s">
        <v>13</v>
      </c>
    </row>
    <row r="124" spans="1:45" ht="6.75" customHeight="1">
      <c r="B124" s="338"/>
    </row>
    <row r="125" spans="1:45" ht="18" customHeight="1"/>
    <row r="126" spans="1:45" ht="18" customHeight="1"/>
  </sheetData>
  <mergeCells count="527">
    <mergeCell ref="B3:AM3"/>
    <mergeCell ref="A4:AM4"/>
    <mergeCell ref="B7:F7"/>
    <mergeCell ref="G7:R7"/>
    <mergeCell ref="T7:Z7"/>
    <mergeCell ref="AA7:AM7"/>
    <mergeCell ref="B13:D13"/>
    <mergeCell ref="E13:F13"/>
    <mergeCell ref="G13:H13"/>
    <mergeCell ref="I13:J13"/>
    <mergeCell ref="K13:L13"/>
    <mergeCell ref="M13:N13"/>
    <mergeCell ref="O13:P13"/>
    <mergeCell ref="Q13:R13"/>
    <mergeCell ref="S13:T13"/>
    <mergeCell ref="U13:V13"/>
    <mergeCell ref="W13:X13"/>
    <mergeCell ref="Y13:Z13"/>
    <mergeCell ref="AA13:AG13"/>
    <mergeCell ref="C16:K16"/>
    <mergeCell ref="L16:V16"/>
    <mergeCell ref="W16:AC16"/>
    <mergeCell ref="AD16:AH16"/>
    <mergeCell ref="AI16:AM16"/>
    <mergeCell ref="C17:K17"/>
    <mergeCell ref="L17:V17"/>
    <mergeCell ref="W17:AC17"/>
    <mergeCell ref="AD17:AH17"/>
    <mergeCell ref="AI17:AM17"/>
    <mergeCell ref="C18:K18"/>
    <mergeCell ref="L18:V18"/>
    <mergeCell ref="W18:AC18"/>
    <mergeCell ref="AD18:AH18"/>
    <mergeCell ref="AI18:AM18"/>
    <mergeCell ref="C19:K19"/>
    <mergeCell ref="L19:V19"/>
    <mergeCell ref="W19:AC19"/>
    <mergeCell ref="AD19:AH19"/>
    <mergeCell ref="AI19:AM19"/>
    <mergeCell ref="C20:K20"/>
    <mergeCell ref="L20:V20"/>
    <mergeCell ref="W20:AC20"/>
    <mergeCell ref="AD20:AH20"/>
    <mergeCell ref="AI20:AM20"/>
    <mergeCell ref="C21:K21"/>
    <mergeCell ref="L21:V21"/>
    <mergeCell ref="W21:AC21"/>
    <mergeCell ref="AD21:AH21"/>
    <mergeCell ref="AI21:AM21"/>
    <mergeCell ref="C22:K22"/>
    <mergeCell ref="L22:V22"/>
    <mergeCell ref="W22:AC22"/>
    <mergeCell ref="AD22:AH22"/>
    <mergeCell ref="AI22:AM22"/>
    <mergeCell ref="C23:K23"/>
    <mergeCell ref="L23:V23"/>
    <mergeCell ref="W23:AC23"/>
    <mergeCell ref="AD23:AH23"/>
    <mergeCell ref="AI23:AM23"/>
    <mergeCell ref="C24:K24"/>
    <mergeCell ref="L24:V24"/>
    <mergeCell ref="W24:AC24"/>
    <mergeCell ref="AD24:AH24"/>
    <mergeCell ref="AI24:AM24"/>
    <mergeCell ref="C25:V25"/>
    <mergeCell ref="W25:AH25"/>
    <mergeCell ref="AI25:AM25"/>
    <mergeCell ref="C26:K26"/>
    <mergeCell ref="L26:V26"/>
    <mergeCell ref="W26:AC26"/>
    <mergeCell ref="AD26:AH26"/>
    <mergeCell ref="AI26:AM26"/>
    <mergeCell ref="C27:K27"/>
    <mergeCell ref="L27:V27"/>
    <mergeCell ref="W27:AC27"/>
    <mergeCell ref="AD27:AH27"/>
    <mergeCell ref="AI27:AM27"/>
    <mergeCell ref="C28:K28"/>
    <mergeCell ref="L28:V28"/>
    <mergeCell ref="W28:AC28"/>
    <mergeCell ref="AD28:AH28"/>
    <mergeCell ref="AI28:AM28"/>
    <mergeCell ref="C29:K29"/>
    <mergeCell ref="L29:V29"/>
    <mergeCell ref="W29:AC29"/>
    <mergeCell ref="AD29:AH29"/>
    <mergeCell ref="AI29:AM29"/>
    <mergeCell ref="C30:K30"/>
    <mergeCell ref="L30:V30"/>
    <mergeCell ref="W30:AC30"/>
    <mergeCell ref="AD30:AH30"/>
    <mergeCell ref="AI30:AM30"/>
    <mergeCell ref="C31:K31"/>
    <mergeCell ref="L31:V31"/>
    <mergeCell ref="W31:AC31"/>
    <mergeCell ref="AD31:AH31"/>
    <mergeCell ref="AI31:AM31"/>
    <mergeCell ref="C32:K32"/>
    <mergeCell ref="L32:V32"/>
    <mergeCell ref="W32:AC32"/>
    <mergeCell ref="AD32:AH32"/>
    <mergeCell ref="AI32:AM32"/>
    <mergeCell ref="C33:K33"/>
    <mergeCell ref="L33:V33"/>
    <mergeCell ref="W33:AC33"/>
    <mergeCell ref="AD33:AH33"/>
    <mergeCell ref="AI33:AM33"/>
    <mergeCell ref="C34:V34"/>
    <mergeCell ref="W34:AH34"/>
    <mergeCell ref="AI34:AM34"/>
    <mergeCell ref="C35:K35"/>
    <mergeCell ref="L35:V35"/>
    <mergeCell ref="W35:AC35"/>
    <mergeCell ref="AD35:AH35"/>
    <mergeCell ref="AI35:AM35"/>
    <mergeCell ref="C36:K36"/>
    <mergeCell ref="L36:V36"/>
    <mergeCell ref="W36:AC36"/>
    <mergeCell ref="AD36:AH36"/>
    <mergeCell ref="AI36:AM36"/>
    <mergeCell ref="C37:K37"/>
    <mergeCell ref="L37:V37"/>
    <mergeCell ref="W37:AC37"/>
    <mergeCell ref="AD37:AH37"/>
    <mergeCell ref="AI37:AM37"/>
    <mergeCell ref="C38:K38"/>
    <mergeCell ref="L38:V38"/>
    <mergeCell ref="W38:AC38"/>
    <mergeCell ref="AD38:AH38"/>
    <mergeCell ref="AI38:AM38"/>
    <mergeCell ref="C39:K39"/>
    <mergeCell ref="L39:V39"/>
    <mergeCell ref="W39:AC39"/>
    <mergeCell ref="AD39:AH39"/>
    <mergeCell ref="AI39:AM39"/>
    <mergeCell ref="C40:K40"/>
    <mergeCell ref="L40:V40"/>
    <mergeCell ref="W40:AC40"/>
    <mergeCell ref="AD40:AH40"/>
    <mergeCell ref="AI40:AM40"/>
    <mergeCell ref="C41:K41"/>
    <mergeCell ref="L41:V41"/>
    <mergeCell ref="W41:AC41"/>
    <mergeCell ref="AD41:AH41"/>
    <mergeCell ref="AI41:AM41"/>
    <mergeCell ref="C42:K42"/>
    <mergeCell ref="L42:V42"/>
    <mergeCell ref="W42:AC42"/>
    <mergeCell ref="AD42:AH42"/>
    <mergeCell ref="AI42:AM42"/>
    <mergeCell ref="C43:V43"/>
    <mergeCell ref="W43:AH43"/>
    <mergeCell ref="AI43:AM43"/>
    <mergeCell ref="C44:K44"/>
    <mergeCell ref="L44:V44"/>
    <mergeCell ref="W44:AC44"/>
    <mergeCell ref="AD44:AH44"/>
    <mergeCell ref="AI44:AM44"/>
    <mergeCell ref="C45:K45"/>
    <mergeCell ref="L45:V45"/>
    <mergeCell ref="W45:AC45"/>
    <mergeCell ref="AD45:AH45"/>
    <mergeCell ref="AI45:AM45"/>
    <mergeCell ref="C46:K46"/>
    <mergeCell ref="L46:V46"/>
    <mergeCell ref="W46:AC46"/>
    <mergeCell ref="AD46:AH46"/>
    <mergeCell ref="AI46:AM46"/>
    <mergeCell ref="C47:K47"/>
    <mergeCell ref="L47:V47"/>
    <mergeCell ref="W47:AC47"/>
    <mergeCell ref="AD47:AH47"/>
    <mergeCell ref="AI47:AM47"/>
    <mergeCell ref="C48:K48"/>
    <mergeCell ref="L48:V48"/>
    <mergeCell ref="W48:AC48"/>
    <mergeCell ref="AD48:AH48"/>
    <mergeCell ref="AI48:AM48"/>
    <mergeCell ref="C49:K49"/>
    <mergeCell ref="L49:V49"/>
    <mergeCell ref="W49:AC49"/>
    <mergeCell ref="AD49:AH49"/>
    <mergeCell ref="AI49:AM49"/>
    <mergeCell ref="C50:K50"/>
    <mergeCell ref="L50:V50"/>
    <mergeCell ref="W50:AC50"/>
    <mergeCell ref="AD50:AH50"/>
    <mergeCell ref="AI50:AM50"/>
    <mergeCell ref="C51:K51"/>
    <mergeCell ref="L51:V51"/>
    <mergeCell ref="W51:AC51"/>
    <mergeCell ref="AD51:AH51"/>
    <mergeCell ref="AI51:AM51"/>
    <mergeCell ref="C52:V52"/>
    <mergeCell ref="W52:AH52"/>
    <mergeCell ref="AI52:AM52"/>
    <mergeCell ref="C53:K53"/>
    <mergeCell ref="L53:V53"/>
    <mergeCell ref="W53:AC53"/>
    <mergeCell ref="AD53:AH53"/>
    <mergeCell ref="AI53:AM53"/>
    <mergeCell ref="C54:K54"/>
    <mergeCell ref="L54:V54"/>
    <mergeCell ref="W54:AC54"/>
    <mergeCell ref="AD54:AH54"/>
    <mergeCell ref="AI54:AM54"/>
    <mergeCell ref="C55:K55"/>
    <mergeCell ref="L55:V55"/>
    <mergeCell ref="W55:AC55"/>
    <mergeCell ref="AD55:AH55"/>
    <mergeCell ref="AI55:AM55"/>
    <mergeCell ref="C56:K56"/>
    <mergeCell ref="L56:V56"/>
    <mergeCell ref="W56:AC56"/>
    <mergeCell ref="AD56:AH56"/>
    <mergeCell ref="AI56:AM56"/>
    <mergeCell ref="C57:K57"/>
    <mergeCell ref="L57:V57"/>
    <mergeCell ref="W57:AC57"/>
    <mergeCell ref="AD57:AH57"/>
    <mergeCell ref="AI57:AM57"/>
    <mergeCell ref="C58:K58"/>
    <mergeCell ref="L58:V58"/>
    <mergeCell ref="W58:AC58"/>
    <mergeCell ref="AD58:AH58"/>
    <mergeCell ref="AI58:AM58"/>
    <mergeCell ref="C59:K59"/>
    <mergeCell ref="L59:V59"/>
    <mergeCell ref="W59:AC59"/>
    <mergeCell ref="AD59:AH59"/>
    <mergeCell ref="AI59:AM59"/>
    <mergeCell ref="C60:K60"/>
    <mergeCell ref="L60:V60"/>
    <mergeCell ref="W60:AC60"/>
    <mergeCell ref="AD60:AH60"/>
    <mergeCell ref="AI60:AM60"/>
    <mergeCell ref="C61:V61"/>
    <mergeCell ref="W61:AH61"/>
    <mergeCell ref="AI61:AM61"/>
    <mergeCell ref="C62:K62"/>
    <mergeCell ref="L62:V62"/>
    <mergeCell ref="W62:AC62"/>
    <mergeCell ref="AD62:AH62"/>
    <mergeCell ref="AI62:AM62"/>
    <mergeCell ref="C63:K63"/>
    <mergeCell ref="L63:V63"/>
    <mergeCell ref="W63:AC63"/>
    <mergeCell ref="AD63:AH63"/>
    <mergeCell ref="AI63:AM63"/>
    <mergeCell ref="C64:K64"/>
    <mergeCell ref="L64:V64"/>
    <mergeCell ref="W64:AC64"/>
    <mergeCell ref="AD64:AH64"/>
    <mergeCell ref="AI64:AM64"/>
    <mergeCell ref="C65:K65"/>
    <mergeCell ref="L65:V65"/>
    <mergeCell ref="W65:AC65"/>
    <mergeCell ref="AD65:AH65"/>
    <mergeCell ref="AI65:AM65"/>
    <mergeCell ref="C66:K66"/>
    <mergeCell ref="L66:V66"/>
    <mergeCell ref="W66:AC66"/>
    <mergeCell ref="AD66:AH66"/>
    <mergeCell ref="AI66:AM66"/>
    <mergeCell ref="C67:K67"/>
    <mergeCell ref="L67:V67"/>
    <mergeCell ref="W67:AC67"/>
    <mergeCell ref="AD67:AH67"/>
    <mergeCell ref="AI67:AM67"/>
    <mergeCell ref="C68:K68"/>
    <mergeCell ref="L68:V68"/>
    <mergeCell ref="W68:AC68"/>
    <mergeCell ref="AD68:AH68"/>
    <mergeCell ref="AI68:AM68"/>
    <mergeCell ref="C69:K69"/>
    <mergeCell ref="L69:V69"/>
    <mergeCell ref="W69:AC69"/>
    <mergeCell ref="AD69:AH69"/>
    <mergeCell ref="AI69:AM69"/>
    <mergeCell ref="C70:V70"/>
    <mergeCell ref="W70:AH70"/>
    <mergeCell ref="AI70:AM70"/>
    <mergeCell ref="C71:K71"/>
    <mergeCell ref="L71:V71"/>
    <mergeCell ref="W71:AC71"/>
    <mergeCell ref="AD71:AH71"/>
    <mergeCell ref="AI71:AM71"/>
    <mergeCell ref="C72:K72"/>
    <mergeCell ref="L72:V72"/>
    <mergeCell ref="W72:AC72"/>
    <mergeCell ref="AD72:AH72"/>
    <mergeCell ref="AI72:AM72"/>
    <mergeCell ref="C73:K73"/>
    <mergeCell ref="L73:V73"/>
    <mergeCell ref="W73:AC73"/>
    <mergeCell ref="AD73:AH73"/>
    <mergeCell ref="AI73:AM73"/>
    <mergeCell ref="C74:K74"/>
    <mergeCell ref="L74:V74"/>
    <mergeCell ref="W74:AC74"/>
    <mergeCell ref="AD74:AH74"/>
    <mergeCell ref="AI74:AM74"/>
    <mergeCell ref="C75:K75"/>
    <mergeCell ref="L75:V75"/>
    <mergeCell ref="W75:AC75"/>
    <mergeCell ref="AD75:AH75"/>
    <mergeCell ref="AI75:AM75"/>
    <mergeCell ref="C76:K76"/>
    <mergeCell ref="L76:V76"/>
    <mergeCell ref="W76:AC76"/>
    <mergeCell ref="AD76:AH76"/>
    <mergeCell ref="AI76:AM76"/>
    <mergeCell ref="C77:K77"/>
    <mergeCell ref="L77:V77"/>
    <mergeCell ref="W77:AC77"/>
    <mergeCell ref="AD77:AH77"/>
    <mergeCell ref="AI77:AM77"/>
    <mergeCell ref="C78:K78"/>
    <mergeCell ref="L78:V78"/>
    <mergeCell ref="W78:AC78"/>
    <mergeCell ref="AD78:AH78"/>
    <mergeCell ref="AI78:AM78"/>
    <mergeCell ref="C79:V79"/>
    <mergeCell ref="W79:AH79"/>
    <mergeCell ref="AI79:AM79"/>
    <mergeCell ref="C80:K80"/>
    <mergeCell ref="L80:V80"/>
    <mergeCell ref="W80:AC80"/>
    <mergeCell ref="AD80:AH80"/>
    <mergeCell ref="AI80:AM80"/>
    <mergeCell ref="C81:K81"/>
    <mergeCell ref="L81:V81"/>
    <mergeCell ref="W81:AC81"/>
    <mergeCell ref="AD81:AH81"/>
    <mergeCell ref="AI81:AM81"/>
    <mergeCell ref="C82:K82"/>
    <mergeCell ref="L82:V82"/>
    <mergeCell ref="W82:AC82"/>
    <mergeCell ref="AD82:AH82"/>
    <mergeCell ref="AI82:AM82"/>
    <mergeCell ref="C83:K83"/>
    <mergeCell ref="L83:V83"/>
    <mergeCell ref="W83:AC83"/>
    <mergeCell ref="AD83:AH83"/>
    <mergeCell ref="AI83:AM83"/>
    <mergeCell ref="C84:K84"/>
    <mergeCell ref="L84:V84"/>
    <mergeCell ref="W84:AC84"/>
    <mergeCell ref="AD84:AH84"/>
    <mergeCell ref="AI84:AM84"/>
    <mergeCell ref="C85:K85"/>
    <mergeCell ref="L85:V85"/>
    <mergeCell ref="W85:AC85"/>
    <mergeCell ref="AD85:AH85"/>
    <mergeCell ref="AI85:AM85"/>
    <mergeCell ref="C86:K86"/>
    <mergeCell ref="L86:V86"/>
    <mergeCell ref="W86:AC86"/>
    <mergeCell ref="AD86:AH86"/>
    <mergeCell ref="AI86:AM86"/>
    <mergeCell ref="C87:K87"/>
    <mergeCell ref="L87:V87"/>
    <mergeCell ref="W87:AC87"/>
    <mergeCell ref="AD87:AH87"/>
    <mergeCell ref="AI87:AM87"/>
    <mergeCell ref="C88:V88"/>
    <mergeCell ref="W88:AH88"/>
    <mergeCell ref="AI88:AM88"/>
    <mergeCell ref="C89:K89"/>
    <mergeCell ref="L89:V89"/>
    <mergeCell ref="W89:AC89"/>
    <mergeCell ref="AD89:AH89"/>
    <mergeCell ref="AI89:AM89"/>
    <mergeCell ref="C90:K90"/>
    <mergeCell ref="L90:V90"/>
    <mergeCell ref="W90:AC90"/>
    <mergeCell ref="AD90:AH90"/>
    <mergeCell ref="AI90:AM90"/>
    <mergeCell ref="C91:K91"/>
    <mergeCell ref="L91:V91"/>
    <mergeCell ref="W91:AC91"/>
    <mergeCell ref="AD91:AH91"/>
    <mergeCell ref="AI91:AM91"/>
    <mergeCell ref="C92:K92"/>
    <mergeCell ref="L92:V92"/>
    <mergeCell ref="W92:AC92"/>
    <mergeCell ref="AD92:AH92"/>
    <mergeCell ref="AI92:AM92"/>
    <mergeCell ref="C93:K93"/>
    <mergeCell ref="L93:V93"/>
    <mergeCell ref="W93:AC93"/>
    <mergeCell ref="AD93:AH93"/>
    <mergeCell ref="AI93:AM93"/>
    <mergeCell ref="C94:K94"/>
    <mergeCell ref="L94:V94"/>
    <mergeCell ref="W94:AC94"/>
    <mergeCell ref="AD94:AH94"/>
    <mergeCell ref="AI94:AM94"/>
    <mergeCell ref="C95:K95"/>
    <mergeCell ref="L95:V95"/>
    <mergeCell ref="W95:AC95"/>
    <mergeCell ref="AD95:AH95"/>
    <mergeCell ref="AI95:AM95"/>
    <mergeCell ref="C96:K96"/>
    <mergeCell ref="L96:V96"/>
    <mergeCell ref="W96:AC96"/>
    <mergeCell ref="AD96:AH96"/>
    <mergeCell ref="AI96:AM96"/>
    <mergeCell ref="C97:V97"/>
    <mergeCell ref="W97:AH97"/>
    <mergeCell ref="AI97:AM97"/>
    <mergeCell ref="C98:K98"/>
    <mergeCell ref="L98:V98"/>
    <mergeCell ref="W98:AC98"/>
    <mergeCell ref="AD98:AH98"/>
    <mergeCell ref="AI98:AM98"/>
    <mergeCell ref="C99:K99"/>
    <mergeCell ref="L99:V99"/>
    <mergeCell ref="W99:AC99"/>
    <mergeCell ref="AD99:AH99"/>
    <mergeCell ref="AI99:AM99"/>
    <mergeCell ref="C100:K100"/>
    <mergeCell ref="L100:V100"/>
    <mergeCell ref="W100:AC100"/>
    <mergeCell ref="AD100:AH100"/>
    <mergeCell ref="AI100:AM100"/>
    <mergeCell ref="C101:K101"/>
    <mergeCell ref="L101:V101"/>
    <mergeCell ref="W101:AC101"/>
    <mergeCell ref="AD101:AH101"/>
    <mergeCell ref="AI101:AM101"/>
    <mergeCell ref="C102:K102"/>
    <mergeCell ref="L102:V102"/>
    <mergeCell ref="W102:AC102"/>
    <mergeCell ref="AD102:AH102"/>
    <mergeCell ref="AI102:AM102"/>
    <mergeCell ref="C103:K103"/>
    <mergeCell ref="L103:V103"/>
    <mergeCell ref="W103:AC103"/>
    <mergeCell ref="AD103:AH103"/>
    <mergeCell ref="AI103:AM103"/>
    <mergeCell ref="C104:K104"/>
    <mergeCell ref="L104:V104"/>
    <mergeCell ref="W104:AC104"/>
    <mergeCell ref="AD104:AH104"/>
    <mergeCell ref="AI104:AM104"/>
    <mergeCell ref="C105:K105"/>
    <mergeCell ref="L105:V105"/>
    <mergeCell ref="W105:AC105"/>
    <mergeCell ref="AD105:AH105"/>
    <mergeCell ref="AI105:AM105"/>
    <mergeCell ref="C106:V106"/>
    <mergeCell ref="W106:AH106"/>
    <mergeCell ref="AI106:AM106"/>
    <mergeCell ref="C107:K107"/>
    <mergeCell ref="L107:V107"/>
    <mergeCell ref="W107:AC107"/>
    <mergeCell ref="AD107:AH107"/>
    <mergeCell ref="AI107:AM107"/>
    <mergeCell ref="C108:K108"/>
    <mergeCell ref="L108:V108"/>
    <mergeCell ref="W108:AC108"/>
    <mergeCell ref="AD108:AH108"/>
    <mergeCell ref="AI108:AM108"/>
    <mergeCell ref="C109:K109"/>
    <mergeCell ref="L109:V109"/>
    <mergeCell ref="W109:AC109"/>
    <mergeCell ref="AD109:AH109"/>
    <mergeCell ref="AI109:AM109"/>
    <mergeCell ref="C110:K110"/>
    <mergeCell ref="L110:V110"/>
    <mergeCell ref="W110:AC110"/>
    <mergeCell ref="AD110:AH110"/>
    <mergeCell ref="AI110:AM110"/>
    <mergeCell ref="C111:K111"/>
    <mergeCell ref="L111:V111"/>
    <mergeCell ref="W111:AC111"/>
    <mergeCell ref="AD111:AH111"/>
    <mergeCell ref="AI111:AM111"/>
    <mergeCell ref="C112:K112"/>
    <mergeCell ref="L112:V112"/>
    <mergeCell ref="W112:AC112"/>
    <mergeCell ref="AD112:AH112"/>
    <mergeCell ref="AI112:AM112"/>
    <mergeCell ref="C113:K113"/>
    <mergeCell ref="L113:V113"/>
    <mergeCell ref="W113:AC113"/>
    <mergeCell ref="AD113:AH113"/>
    <mergeCell ref="AI113:AM113"/>
    <mergeCell ref="C114:K114"/>
    <mergeCell ref="L114:V114"/>
    <mergeCell ref="W114:AC114"/>
    <mergeCell ref="AD114:AH114"/>
    <mergeCell ref="AI114:AM114"/>
    <mergeCell ref="C115:V115"/>
    <mergeCell ref="W115:AH115"/>
    <mergeCell ref="AI115:AM115"/>
    <mergeCell ref="L116:AH116"/>
    <mergeCell ref="AI116:AM116"/>
    <mergeCell ref="B119:I119"/>
    <mergeCell ref="B120:I120"/>
    <mergeCell ref="J120:O120"/>
    <mergeCell ref="P120:AF120"/>
    <mergeCell ref="B11:D12"/>
    <mergeCell ref="E11:F12"/>
    <mergeCell ref="G11:H12"/>
    <mergeCell ref="I11:J12"/>
    <mergeCell ref="K11:L12"/>
    <mergeCell ref="M11:N12"/>
    <mergeCell ref="O11:P12"/>
    <mergeCell ref="Q11:R12"/>
    <mergeCell ref="S11:T12"/>
    <mergeCell ref="U11:V12"/>
    <mergeCell ref="W11:X12"/>
    <mergeCell ref="Y11:Z12"/>
    <mergeCell ref="AA11:AG12"/>
    <mergeCell ref="B17:B25"/>
    <mergeCell ref="B26:B34"/>
    <mergeCell ref="B35:B43"/>
    <mergeCell ref="B44:B52"/>
    <mergeCell ref="B53:B61"/>
    <mergeCell ref="B62:B70"/>
    <mergeCell ref="B71:B79"/>
    <mergeCell ref="B80:B88"/>
    <mergeCell ref="B89:B97"/>
    <mergeCell ref="B98:B106"/>
    <mergeCell ref="B107:B115"/>
  </mergeCells>
  <phoneticPr fontId="22" type="Hiragana"/>
  <pageMargins left="0.7" right="0.7" top="0.75" bottom="0.75" header="0.51180555555555551" footer="0.51180555555555551"/>
  <pageSetup paperSize="9" scale="70" fitToWidth="1" fitToHeight="0" orientation="portrait" usePrinterDefaults="1" horizontalDpi="300" verticalDpi="300" r:id="rId1"/>
  <headerFooter alignWithMargins="0"/>
  <rowBreaks count="1" manualBreakCount="1">
    <brk id="6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9" tint="0.6"/>
    <pageSetUpPr fitToPage="1"/>
  </sheetPr>
  <dimension ref="A1:IV57"/>
  <sheetViews>
    <sheetView topLeftCell="B1" zoomScale="90" zoomScaleNormal="90" workbookViewId="0">
      <selection activeCell="B58" sqref="B58"/>
    </sheetView>
  </sheetViews>
  <sheetFormatPr defaultColWidth="4" defaultRowHeight="13.5"/>
  <cols>
    <col min="1" max="1" width="3.5" style="2" bestFit="1" customWidth="1"/>
    <col min="2" max="2" width="9.375" style="2" bestFit="1" customWidth="1"/>
    <col min="3" max="6" width="2.625" style="2" customWidth="1"/>
    <col min="7" max="10" width="2.625" style="1151" customWidth="1"/>
    <col min="11" max="11" width="2.625" style="2" customWidth="1"/>
    <col min="12" max="14" width="2.625" style="1151" customWidth="1"/>
    <col min="15" max="15" width="2.625" style="2" customWidth="1"/>
    <col min="16" max="19" width="2.625" style="1151" customWidth="1"/>
    <col min="20" max="20" width="2.625" style="2" customWidth="1"/>
    <col min="21" max="24" width="2.625" style="1151" customWidth="1"/>
    <col min="25" max="25" width="2.625" style="2" customWidth="1"/>
    <col min="26" max="31" width="2.625" style="1151" customWidth="1"/>
    <col min="32" max="32" width="2.625" style="2" customWidth="1"/>
    <col min="33" max="35" width="2.625" style="1151" customWidth="1"/>
    <col min="36" max="256" width="4.25" style="1151" bestFit="1" customWidth="1"/>
    <col min="257" max="16384" width="4" style="1"/>
  </cols>
  <sheetData>
    <row r="1" spans="1:256">
      <c r="A1" s="343"/>
      <c r="B1" s="338" t="s">
        <v>484</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3"/>
      <c r="AZ1" s="343"/>
      <c r="BA1" s="343"/>
      <c r="BB1" s="343"/>
      <c r="BC1" s="343"/>
      <c r="BD1" s="343"/>
      <c r="BE1" s="343"/>
      <c r="BF1" s="343"/>
      <c r="BG1" s="343"/>
      <c r="BH1" s="343"/>
      <c r="BI1" s="343"/>
      <c r="BJ1" s="343"/>
      <c r="BK1" s="343"/>
      <c r="BL1" s="343"/>
      <c r="BM1" s="343"/>
      <c r="BN1" s="343"/>
      <c r="BO1" s="343"/>
      <c r="BP1" s="343"/>
      <c r="BQ1" s="343"/>
      <c r="BR1" s="343"/>
      <c r="BS1" s="343"/>
      <c r="BT1" s="343"/>
      <c r="BU1" s="343"/>
      <c r="BV1" s="343"/>
      <c r="BW1" s="343"/>
      <c r="BX1" s="343"/>
      <c r="BY1" s="343"/>
      <c r="BZ1" s="343"/>
      <c r="CA1" s="343"/>
      <c r="CB1" s="343"/>
      <c r="CC1" s="343"/>
      <c r="CD1" s="343"/>
      <c r="CE1" s="343"/>
      <c r="CF1" s="343"/>
      <c r="CG1" s="343"/>
      <c r="CH1" s="343"/>
      <c r="CI1" s="343"/>
      <c r="CJ1" s="343"/>
      <c r="CK1" s="343"/>
      <c r="CL1" s="343"/>
      <c r="CM1" s="343"/>
      <c r="CN1" s="343"/>
      <c r="CO1" s="343"/>
      <c r="CP1" s="343"/>
      <c r="CQ1" s="343"/>
      <c r="CR1" s="343"/>
      <c r="CS1" s="343"/>
      <c r="CT1" s="343"/>
      <c r="CU1" s="343"/>
      <c r="CV1" s="343"/>
      <c r="CW1" s="343"/>
      <c r="CX1" s="343"/>
      <c r="CY1" s="343"/>
      <c r="CZ1" s="343"/>
      <c r="DA1" s="343"/>
      <c r="DB1" s="343"/>
      <c r="DC1" s="343"/>
      <c r="DD1" s="343"/>
      <c r="DE1" s="343"/>
      <c r="DF1" s="343"/>
      <c r="DG1" s="343"/>
      <c r="DH1" s="343"/>
      <c r="DI1" s="343"/>
      <c r="DJ1" s="343"/>
      <c r="DK1" s="343"/>
      <c r="DL1" s="343"/>
      <c r="DM1" s="343"/>
      <c r="DN1" s="343"/>
      <c r="DO1" s="343"/>
      <c r="DP1" s="343"/>
      <c r="DQ1" s="343"/>
      <c r="DR1" s="343"/>
      <c r="DS1" s="343"/>
      <c r="DT1" s="343"/>
      <c r="DU1" s="343"/>
      <c r="DV1" s="343"/>
      <c r="DW1" s="343"/>
      <c r="DX1" s="343"/>
      <c r="DY1" s="343"/>
      <c r="DZ1" s="343"/>
      <c r="EA1" s="343"/>
      <c r="EB1" s="343"/>
      <c r="EC1" s="343"/>
      <c r="ED1" s="343"/>
      <c r="EE1" s="343"/>
      <c r="EF1" s="343"/>
      <c r="EG1" s="343"/>
      <c r="EH1" s="343"/>
      <c r="EI1" s="343"/>
      <c r="EJ1" s="343"/>
      <c r="EK1" s="343"/>
      <c r="EL1" s="343"/>
      <c r="EM1" s="343"/>
      <c r="EN1" s="343"/>
      <c r="EO1" s="343"/>
      <c r="EP1" s="343"/>
      <c r="EQ1" s="343"/>
      <c r="ER1" s="343"/>
      <c r="ES1" s="343"/>
      <c r="ET1" s="343"/>
      <c r="EU1" s="343"/>
      <c r="EV1" s="343"/>
      <c r="EW1" s="343"/>
      <c r="EX1" s="343"/>
      <c r="EY1" s="343"/>
      <c r="EZ1" s="343"/>
      <c r="FA1" s="343"/>
      <c r="FB1" s="343"/>
      <c r="FC1" s="343"/>
      <c r="FD1" s="343"/>
      <c r="FE1" s="343"/>
      <c r="FF1" s="343"/>
      <c r="FG1" s="343"/>
      <c r="FH1" s="343"/>
      <c r="FI1" s="343"/>
      <c r="FJ1" s="343"/>
      <c r="FK1" s="343"/>
      <c r="FL1" s="343"/>
      <c r="FM1" s="343"/>
      <c r="FN1" s="343"/>
      <c r="FO1" s="343"/>
      <c r="FP1" s="343"/>
      <c r="FQ1" s="343"/>
      <c r="FR1" s="343"/>
      <c r="FS1" s="343"/>
      <c r="FT1" s="343"/>
      <c r="FU1" s="343"/>
      <c r="FV1" s="343"/>
      <c r="FW1" s="343"/>
      <c r="FX1" s="343"/>
      <c r="FY1" s="343"/>
      <c r="FZ1" s="343"/>
      <c r="GA1" s="343"/>
      <c r="GB1" s="343"/>
      <c r="GC1" s="343"/>
      <c r="GD1" s="343"/>
      <c r="GE1" s="343"/>
      <c r="GF1" s="343"/>
      <c r="GG1" s="343"/>
      <c r="GH1" s="343"/>
      <c r="GI1" s="343"/>
      <c r="GJ1" s="343"/>
      <c r="GK1" s="343"/>
      <c r="GL1" s="343"/>
      <c r="GM1" s="343"/>
      <c r="GN1" s="343"/>
      <c r="GO1" s="343"/>
      <c r="GP1" s="343"/>
      <c r="GQ1" s="343"/>
      <c r="GR1" s="343"/>
      <c r="GS1" s="343"/>
      <c r="GT1" s="343"/>
      <c r="GU1" s="343"/>
      <c r="GV1" s="343"/>
      <c r="GW1" s="343"/>
      <c r="GX1" s="343"/>
      <c r="GY1" s="343"/>
      <c r="GZ1" s="343"/>
      <c r="HA1" s="343"/>
      <c r="HB1" s="343"/>
      <c r="HC1" s="343"/>
      <c r="HD1" s="343"/>
      <c r="HE1" s="343"/>
      <c r="HF1" s="343"/>
      <c r="HG1" s="343"/>
      <c r="HH1" s="343"/>
      <c r="HI1" s="343"/>
      <c r="HJ1" s="343"/>
      <c r="HK1" s="343"/>
      <c r="HL1" s="343"/>
      <c r="HM1" s="343"/>
      <c r="HN1" s="343"/>
      <c r="HO1" s="343"/>
      <c r="HP1" s="343"/>
      <c r="HQ1" s="343"/>
      <c r="HR1" s="343"/>
      <c r="HS1" s="343"/>
      <c r="HT1" s="343"/>
      <c r="HU1" s="343"/>
      <c r="HV1" s="343"/>
      <c r="HW1" s="343"/>
      <c r="HX1" s="343"/>
      <c r="HY1" s="343"/>
      <c r="HZ1" s="343"/>
      <c r="IA1" s="343"/>
      <c r="IB1" s="343"/>
      <c r="IC1" s="343"/>
      <c r="ID1" s="343"/>
      <c r="IE1" s="343"/>
      <c r="IF1" s="343"/>
      <c r="IG1" s="343"/>
      <c r="IH1" s="343"/>
      <c r="II1" s="343"/>
      <c r="IJ1" s="343"/>
      <c r="IK1" s="343"/>
      <c r="IL1" s="343"/>
      <c r="IM1" s="343"/>
      <c r="IN1" s="343"/>
      <c r="IO1" s="343"/>
      <c r="IP1" s="343"/>
      <c r="IQ1" s="343"/>
      <c r="IR1" s="343"/>
      <c r="IS1" s="343"/>
      <c r="IT1" s="343"/>
      <c r="IU1" s="343"/>
      <c r="IV1" s="343"/>
    </row>
    <row r="2" spans="1:256">
      <c r="A2" s="343"/>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row>
    <row r="3" spans="1:256" ht="26.25" customHeight="1">
      <c r="A3" s="343"/>
      <c r="B3" s="1091" t="s">
        <v>439</v>
      </c>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c r="AD3" s="1091"/>
      <c r="AE3" s="1091"/>
      <c r="AF3" s="1091"/>
      <c r="AG3" s="1091"/>
      <c r="AH3" s="1091"/>
      <c r="AI3" s="1091"/>
      <c r="AJ3" s="343"/>
      <c r="AK3" s="343"/>
      <c r="AL3" s="343"/>
      <c r="AM3" s="343"/>
      <c r="AN3" s="343"/>
      <c r="AO3" s="343"/>
      <c r="AP3" s="343"/>
      <c r="AQ3" s="343"/>
      <c r="AR3" s="343"/>
      <c r="AS3" s="343"/>
      <c r="AT3" s="343"/>
      <c r="AU3" s="343"/>
      <c r="AV3" s="343"/>
      <c r="AW3" s="343"/>
      <c r="AX3" s="343"/>
      <c r="AY3" s="343"/>
      <c r="AZ3" s="343"/>
      <c r="BA3" s="343"/>
      <c r="BB3" s="343"/>
      <c r="BC3" s="343"/>
      <c r="BD3" s="343"/>
      <c r="BE3" s="343"/>
      <c r="BF3" s="343"/>
      <c r="BG3" s="343"/>
      <c r="BH3" s="343"/>
      <c r="BI3" s="343"/>
      <c r="BJ3" s="343"/>
      <c r="BK3" s="343"/>
      <c r="BL3" s="343"/>
      <c r="BM3" s="343"/>
      <c r="BN3" s="343"/>
      <c r="BO3" s="343"/>
      <c r="BP3" s="343"/>
      <c r="BQ3" s="343"/>
      <c r="BR3" s="343"/>
      <c r="BS3" s="343"/>
      <c r="BT3" s="343"/>
      <c r="BU3" s="343"/>
      <c r="BV3" s="343"/>
      <c r="BW3" s="343"/>
      <c r="BX3" s="343"/>
      <c r="BY3" s="343"/>
      <c r="BZ3" s="343"/>
      <c r="CA3" s="343"/>
      <c r="CB3" s="343"/>
      <c r="CC3" s="343"/>
      <c r="CD3" s="343"/>
      <c r="CE3" s="343"/>
      <c r="CF3" s="343"/>
      <c r="CG3" s="343"/>
      <c r="CH3" s="343"/>
      <c r="CI3" s="343"/>
      <c r="CJ3" s="343"/>
      <c r="CK3" s="343"/>
      <c r="CL3" s="343"/>
      <c r="CM3" s="343"/>
      <c r="CN3" s="343"/>
      <c r="CO3" s="343"/>
      <c r="CP3" s="343"/>
      <c r="CQ3" s="343"/>
      <c r="CR3" s="343"/>
      <c r="CS3" s="343"/>
      <c r="CT3" s="343"/>
      <c r="CU3" s="343"/>
      <c r="CV3" s="343"/>
      <c r="CW3" s="343"/>
      <c r="CX3" s="343"/>
      <c r="CY3" s="343"/>
      <c r="CZ3" s="343"/>
      <c r="DA3" s="343"/>
      <c r="DB3" s="343"/>
      <c r="DC3" s="343"/>
      <c r="DD3" s="343"/>
      <c r="DE3" s="343"/>
      <c r="DF3" s="343"/>
      <c r="DG3" s="343"/>
      <c r="DH3" s="343"/>
      <c r="DI3" s="343"/>
      <c r="DJ3" s="343"/>
      <c r="DK3" s="343"/>
      <c r="DL3" s="343"/>
      <c r="DM3" s="343"/>
      <c r="DN3" s="343"/>
      <c r="DO3" s="343"/>
      <c r="DP3" s="343"/>
      <c r="DQ3" s="343"/>
      <c r="DR3" s="343"/>
      <c r="DS3" s="343"/>
      <c r="DT3" s="343"/>
      <c r="DU3" s="343"/>
      <c r="DV3" s="343"/>
      <c r="DW3" s="343"/>
      <c r="DX3" s="343"/>
      <c r="DY3" s="343"/>
      <c r="DZ3" s="343"/>
      <c r="EA3" s="343"/>
      <c r="EB3" s="343"/>
      <c r="EC3" s="343"/>
      <c r="ED3" s="343"/>
      <c r="EE3" s="343"/>
      <c r="EF3" s="343"/>
      <c r="EG3" s="343"/>
      <c r="EH3" s="343"/>
      <c r="EI3" s="343"/>
      <c r="EJ3" s="343"/>
      <c r="EK3" s="343"/>
      <c r="EL3" s="343"/>
      <c r="EM3" s="343"/>
      <c r="EN3" s="343"/>
      <c r="EO3" s="343"/>
      <c r="EP3" s="343"/>
      <c r="EQ3" s="343"/>
      <c r="ER3" s="343"/>
      <c r="ES3" s="343"/>
      <c r="ET3" s="343"/>
      <c r="EU3" s="343"/>
      <c r="EV3" s="343"/>
      <c r="EW3" s="343"/>
      <c r="EX3" s="343"/>
      <c r="EY3" s="343"/>
      <c r="EZ3" s="343"/>
      <c r="FA3" s="343"/>
      <c r="FB3" s="343"/>
      <c r="FC3" s="343"/>
      <c r="FD3" s="343"/>
      <c r="FE3" s="343"/>
      <c r="FF3" s="343"/>
      <c r="FG3" s="343"/>
      <c r="FH3" s="343"/>
      <c r="FI3" s="343"/>
      <c r="FJ3" s="343"/>
      <c r="FK3" s="343"/>
      <c r="FL3" s="343"/>
      <c r="FM3" s="343"/>
      <c r="FN3" s="343"/>
      <c r="FO3" s="343"/>
      <c r="FP3" s="343"/>
      <c r="FQ3" s="343"/>
      <c r="FR3" s="343"/>
      <c r="FS3" s="343"/>
      <c r="FT3" s="343"/>
      <c r="FU3" s="343"/>
      <c r="FV3" s="343"/>
      <c r="FW3" s="343"/>
      <c r="FX3" s="343"/>
      <c r="FY3" s="343"/>
      <c r="FZ3" s="343"/>
      <c r="GA3" s="343"/>
      <c r="GB3" s="343"/>
      <c r="GC3" s="343"/>
      <c r="GD3" s="343"/>
      <c r="GE3" s="343"/>
      <c r="GF3" s="343"/>
      <c r="GG3" s="343"/>
      <c r="GH3" s="343"/>
      <c r="GI3" s="343"/>
      <c r="GJ3" s="343"/>
      <c r="GK3" s="343"/>
      <c r="GL3" s="343"/>
      <c r="GM3" s="343"/>
      <c r="GN3" s="343"/>
      <c r="GO3" s="343"/>
      <c r="GP3" s="343"/>
      <c r="GQ3" s="343"/>
      <c r="GR3" s="343"/>
      <c r="GS3" s="343"/>
      <c r="GT3" s="343"/>
      <c r="GU3" s="343"/>
      <c r="GV3" s="343"/>
      <c r="GW3" s="343"/>
      <c r="GX3" s="343"/>
      <c r="GY3" s="343"/>
      <c r="GZ3" s="343"/>
      <c r="HA3" s="343"/>
      <c r="HB3" s="343"/>
      <c r="HC3" s="343"/>
      <c r="HD3" s="343"/>
      <c r="HE3" s="343"/>
      <c r="HF3" s="343"/>
      <c r="HG3" s="343"/>
      <c r="HH3" s="343"/>
      <c r="HI3" s="343"/>
      <c r="HJ3" s="343"/>
      <c r="HK3" s="343"/>
      <c r="HL3" s="343"/>
      <c r="HM3" s="343"/>
      <c r="HN3" s="343"/>
      <c r="HO3" s="343"/>
      <c r="HP3" s="343"/>
      <c r="HQ3" s="343"/>
      <c r="HR3" s="343"/>
      <c r="HS3" s="343"/>
      <c r="HT3" s="343"/>
      <c r="HU3" s="343"/>
      <c r="HV3" s="343"/>
      <c r="HW3" s="343"/>
      <c r="HX3" s="343"/>
      <c r="HY3" s="343"/>
      <c r="HZ3" s="343"/>
      <c r="IA3" s="343"/>
      <c r="IB3" s="343"/>
      <c r="IC3" s="343"/>
      <c r="ID3" s="343"/>
      <c r="IE3" s="343"/>
      <c r="IF3" s="343"/>
      <c r="IG3" s="343"/>
      <c r="IH3" s="343"/>
      <c r="II3" s="343"/>
      <c r="IJ3" s="343"/>
      <c r="IK3" s="343"/>
      <c r="IL3" s="343"/>
      <c r="IM3" s="343"/>
      <c r="IN3" s="343"/>
      <c r="IO3" s="343"/>
      <c r="IP3" s="343"/>
      <c r="IQ3" s="343"/>
      <c r="IR3" s="343"/>
      <c r="IS3" s="343"/>
      <c r="IT3" s="343"/>
      <c r="IU3" s="343"/>
      <c r="IV3" s="343"/>
    </row>
    <row r="4" spans="1:256" ht="20.25" customHeight="1">
      <c r="A4" s="1024" t="s">
        <v>279</v>
      </c>
      <c r="B4" s="1024"/>
      <c r="C4" s="1024"/>
      <c r="D4" s="1024"/>
      <c r="E4" s="1024"/>
      <c r="F4" s="1024"/>
      <c r="G4" s="1024"/>
      <c r="H4" s="1024"/>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343"/>
      <c r="AM4" s="343"/>
      <c r="AN4" s="343"/>
      <c r="AO4" s="343"/>
      <c r="AP4" s="343"/>
      <c r="AQ4" s="343"/>
      <c r="AR4" s="343"/>
      <c r="AS4" s="343"/>
      <c r="AT4" s="343"/>
      <c r="AU4" s="343"/>
      <c r="AV4" s="343"/>
      <c r="AW4" s="343"/>
      <c r="AX4" s="343"/>
      <c r="AY4" s="343"/>
      <c r="AZ4" s="343"/>
      <c r="BA4" s="343"/>
      <c r="BB4" s="343"/>
      <c r="BC4" s="343"/>
      <c r="BD4" s="343"/>
      <c r="BE4" s="343"/>
      <c r="BF4" s="343"/>
      <c r="BG4" s="343"/>
      <c r="BH4" s="343"/>
      <c r="BI4" s="343"/>
      <c r="BJ4" s="343"/>
      <c r="BK4" s="343"/>
      <c r="BL4" s="343"/>
      <c r="BM4" s="343"/>
      <c r="BN4" s="343"/>
      <c r="BO4" s="343"/>
      <c r="BP4" s="343"/>
      <c r="BQ4" s="343"/>
      <c r="BR4" s="343"/>
      <c r="BS4" s="343"/>
      <c r="BT4" s="343"/>
      <c r="BU4" s="343"/>
      <c r="BV4" s="343"/>
      <c r="BW4" s="343"/>
      <c r="BX4" s="343"/>
      <c r="BY4" s="343"/>
      <c r="BZ4" s="343"/>
      <c r="CA4" s="343"/>
      <c r="CB4" s="343"/>
      <c r="CC4" s="343"/>
      <c r="CD4" s="343"/>
      <c r="CE4" s="343"/>
      <c r="CF4" s="343"/>
      <c r="CG4" s="343"/>
      <c r="CH4" s="343"/>
      <c r="CI4" s="343"/>
      <c r="CJ4" s="343"/>
      <c r="CK4" s="343"/>
      <c r="CL4" s="343"/>
      <c r="CM4" s="343"/>
      <c r="CN4" s="343"/>
      <c r="CO4" s="343"/>
      <c r="CP4" s="343"/>
      <c r="CQ4" s="343"/>
      <c r="CR4" s="343"/>
      <c r="CS4" s="343"/>
      <c r="CT4" s="343"/>
      <c r="CU4" s="343"/>
      <c r="CV4" s="343"/>
      <c r="CW4" s="343"/>
      <c r="CX4" s="343"/>
      <c r="CY4" s="343"/>
      <c r="CZ4" s="343"/>
      <c r="DA4" s="343"/>
      <c r="DB4" s="343"/>
      <c r="DC4" s="343"/>
      <c r="DD4" s="343"/>
      <c r="DE4" s="343"/>
      <c r="DF4" s="343"/>
      <c r="DG4" s="343"/>
      <c r="DH4" s="343"/>
      <c r="DI4" s="343"/>
      <c r="DJ4" s="343"/>
      <c r="DK4" s="343"/>
      <c r="DL4" s="343"/>
      <c r="DM4" s="343"/>
      <c r="DN4" s="343"/>
      <c r="DO4" s="343"/>
      <c r="DP4" s="343"/>
      <c r="DQ4" s="343"/>
      <c r="DR4" s="343"/>
      <c r="DS4" s="343"/>
      <c r="DT4" s="343"/>
      <c r="DU4" s="343"/>
      <c r="DV4" s="343"/>
      <c r="DW4" s="343"/>
      <c r="DX4" s="343"/>
      <c r="DY4" s="343"/>
      <c r="DZ4" s="343"/>
      <c r="EA4" s="343"/>
      <c r="EB4" s="343"/>
      <c r="EC4" s="343"/>
      <c r="ED4" s="343"/>
      <c r="EE4" s="343"/>
      <c r="EF4" s="343"/>
      <c r="EG4" s="343"/>
      <c r="EH4" s="343"/>
      <c r="EI4" s="343"/>
      <c r="EJ4" s="343"/>
      <c r="EK4" s="343"/>
      <c r="EL4" s="343"/>
      <c r="EM4" s="343"/>
      <c r="EN4" s="343"/>
      <c r="EO4" s="343"/>
      <c r="EP4" s="343"/>
      <c r="EQ4" s="343"/>
      <c r="ER4" s="343"/>
      <c r="ES4" s="343"/>
      <c r="ET4" s="343"/>
      <c r="EU4" s="343"/>
      <c r="EV4" s="343"/>
      <c r="EW4" s="343"/>
      <c r="EX4" s="343"/>
      <c r="EY4" s="343"/>
      <c r="EZ4" s="343"/>
      <c r="FA4" s="343"/>
      <c r="FB4" s="343"/>
      <c r="FC4" s="343"/>
      <c r="FD4" s="343"/>
      <c r="FE4" s="343"/>
      <c r="FF4" s="343"/>
      <c r="FG4" s="343"/>
      <c r="FH4" s="343"/>
      <c r="FI4" s="343"/>
      <c r="FJ4" s="343"/>
      <c r="FK4" s="343"/>
      <c r="FL4" s="343"/>
      <c r="FM4" s="343"/>
      <c r="FN4" s="343"/>
      <c r="FO4" s="343"/>
      <c r="FP4" s="343"/>
      <c r="FQ4" s="343"/>
      <c r="FR4" s="343"/>
      <c r="FS4" s="343"/>
      <c r="FT4" s="343"/>
      <c r="FU4" s="343"/>
      <c r="FV4" s="343"/>
      <c r="FW4" s="343"/>
      <c r="FX4" s="343"/>
      <c r="FY4" s="343"/>
      <c r="FZ4" s="343"/>
      <c r="GA4" s="343"/>
      <c r="GB4" s="343"/>
      <c r="GC4" s="343"/>
      <c r="GD4" s="343"/>
      <c r="GE4" s="343"/>
      <c r="GF4" s="343"/>
      <c r="GG4" s="343"/>
      <c r="GH4" s="343"/>
      <c r="GI4" s="343"/>
      <c r="GJ4" s="343"/>
      <c r="GK4" s="343"/>
      <c r="GL4" s="343"/>
      <c r="GM4" s="343"/>
      <c r="GN4" s="343"/>
      <c r="GO4" s="343"/>
      <c r="GP4" s="343"/>
      <c r="GQ4" s="343"/>
      <c r="GR4" s="343"/>
      <c r="GS4" s="343"/>
      <c r="GT4" s="343"/>
      <c r="GU4" s="343"/>
      <c r="GV4" s="343"/>
      <c r="GW4" s="343"/>
      <c r="GX4" s="343"/>
      <c r="GY4" s="343"/>
      <c r="GZ4" s="343"/>
      <c r="HA4" s="343"/>
      <c r="HB4" s="343"/>
      <c r="HC4" s="343"/>
      <c r="HD4" s="343"/>
      <c r="HE4" s="343"/>
      <c r="HF4" s="343"/>
      <c r="HG4" s="343"/>
      <c r="HH4" s="343"/>
      <c r="HI4" s="343"/>
      <c r="HJ4" s="343"/>
      <c r="HK4" s="343"/>
      <c r="HL4" s="343"/>
      <c r="HM4" s="343"/>
      <c r="HN4" s="343"/>
      <c r="HO4" s="343"/>
      <c r="HP4" s="343"/>
      <c r="HQ4" s="343"/>
      <c r="HR4" s="343"/>
      <c r="HS4" s="343"/>
      <c r="HT4" s="343"/>
      <c r="HU4" s="343"/>
      <c r="HV4" s="343"/>
      <c r="HW4" s="343"/>
      <c r="HX4" s="343"/>
      <c r="HY4" s="343"/>
      <c r="HZ4" s="343"/>
      <c r="IA4" s="343"/>
      <c r="IB4" s="343"/>
      <c r="IC4" s="343"/>
      <c r="ID4" s="343"/>
      <c r="IE4" s="343"/>
      <c r="IF4" s="343"/>
      <c r="IG4" s="343"/>
      <c r="IH4" s="343"/>
      <c r="II4" s="343"/>
      <c r="IJ4" s="343"/>
      <c r="IK4" s="343"/>
      <c r="IL4" s="343"/>
      <c r="IM4" s="343"/>
      <c r="IN4" s="343"/>
      <c r="IO4" s="343"/>
      <c r="IP4" s="343"/>
      <c r="IQ4" s="343"/>
      <c r="IR4" s="343"/>
      <c r="IS4" s="343"/>
      <c r="IT4" s="343"/>
      <c r="IU4" s="343"/>
      <c r="IV4" s="343"/>
    </row>
    <row r="5" spans="1:256" ht="20.25" customHeight="1">
      <c r="A5" s="1080"/>
      <c r="B5" s="1080"/>
      <c r="C5" s="1080"/>
      <c r="D5" s="1080"/>
      <c r="E5" s="1080"/>
      <c r="F5" s="1080"/>
      <c r="G5" s="1080"/>
      <c r="H5" s="1080"/>
      <c r="I5" s="1080"/>
      <c r="J5" s="1080"/>
      <c r="K5" s="1108" t="s">
        <v>380</v>
      </c>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343"/>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3"/>
      <c r="BO5" s="343"/>
      <c r="BP5" s="343"/>
      <c r="BQ5" s="343"/>
      <c r="BR5" s="343"/>
      <c r="BS5" s="343"/>
      <c r="BT5" s="343"/>
      <c r="BU5" s="343"/>
      <c r="BV5" s="343"/>
      <c r="BW5" s="343"/>
      <c r="BX5" s="343"/>
      <c r="BY5" s="343"/>
      <c r="BZ5" s="343"/>
      <c r="CA5" s="343"/>
      <c r="CB5" s="343"/>
      <c r="CC5" s="343"/>
      <c r="CD5" s="343"/>
      <c r="CE5" s="343"/>
      <c r="CF5" s="343"/>
      <c r="CG5" s="343"/>
      <c r="CH5" s="343"/>
      <c r="CI5" s="343"/>
      <c r="CJ5" s="343"/>
      <c r="CK5" s="343"/>
      <c r="CL5" s="343"/>
      <c r="CM5" s="343"/>
      <c r="CN5" s="343"/>
      <c r="CO5" s="343"/>
      <c r="CP5" s="343"/>
      <c r="CQ5" s="343"/>
      <c r="CR5" s="343"/>
      <c r="CS5" s="343"/>
      <c r="CT5" s="343"/>
      <c r="CU5" s="343"/>
      <c r="CV5" s="343"/>
      <c r="CW5" s="343"/>
      <c r="CX5" s="343"/>
      <c r="CY5" s="343"/>
      <c r="CZ5" s="343"/>
      <c r="DA5" s="343"/>
      <c r="DB5" s="343"/>
      <c r="DC5" s="343"/>
      <c r="DD5" s="343"/>
      <c r="DE5" s="343"/>
      <c r="DF5" s="343"/>
      <c r="DG5" s="343"/>
      <c r="DH5" s="343"/>
      <c r="DI5" s="343"/>
      <c r="DJ5" s="343"/>
      <c r="DK5" s="343"/>
      <c r="DL5" s="343"/>
      <c r="DM5" s="343"/>
      <c r="DN5" s="343"/>
      <c r="DO5" s="343"/>
      <c r="DP5" s="343"/>
      <c r="DQ5" s="343"/>
      <c r="DR5" s="343"/>
      <c r="DS5" s="343"/>
      <c r="DT5" s="343"/>
      <c r="DU5" s="343"/>
      <c r="DV5" s="343"/>
      <c r="DW5" s="343"/>
      <c r="DX5" s="343"/>
      <c r="DY5" s="343"/>
      <c r="DZ5" s="343"/>
      <c r="EA5" s="343"/>
      <c r="EB5" s="343"/>
      <c r="EC5" s="343"/>
      <c r="ED5" s="343"/>
      <c r="EE5" s="343"/>
      <c r="EF5" s="343"/>
      <c r="EG5" s="343"/>
      <c r="EH5" s="343"/>
      <c r="EI5" s="343"/>
      <c r="EJ5" s="343"/>
      <c r="EK5" s="343"/>
      <c r="EL5" s="343"/>
      <c r="EM5" s="343"/>
      <c r="EN5" s="343"/>
      <c r="EO5" s="343"/>
      <c r="EP5" s="343"/>
      <c r="EQ5" s="343"/>
      <c r="ER5" s="343"/>
      <c r="ES5" s="343"/>
      <c r="ET5" s="343"/>
      <c r="EU5" s="343"/>
      <c r="EV5" s="343"/>
      <c r="EW5" s="343"/>
      <c r="EX5" s="343"/>
      <c r="EY5" s="343"/>
      <c r="EZ5" s="343"/>
      <c r="FA5" s="343"/>
      <c r="FB5" s="343"/>
      <c r="FC5" s="343"/>
      <c r="FD5" s="343"/>
      <c r="FE5" s="343"/>
      <c r="FF5" s="343"/>
      <c r="FG5" s="343"/>
      <c r="FH5" s="343"/>
      <c r="FI5" s="343"/>
      <c r="FJ5" s="343"/>
      <c r="FK5" s="343"/>
      <c r="FL5" s="343"/>
      <c r="FM5" s="343"/>
      <c r="FN5" s="343"/>
      <c r="FO5" s="343"/>
      <c r="FP5" s="343"/>
      <c r="FQ5" s="343"/>
      <c r="FR5" s="343"/>
      <c r="FS5" s="343"/>
      <c r="FT5" s="343"/>
      <c r="FU5" s="343"/>
      <c r="FV5" s="343"/>
      <c r="FW5" s="343"/>
      <c r="FX5" s="343"/>
      <c r="FY5" s="343"/>
      <c r="FZ5" s="343"/>
      <c r="GA5" s="343"/>
      <c r="GB5" s="343"/>
      <c r="GC5" s="343"/>
      <c r="GD5" s="343"/>
      <c r="GE5" s="343"/>
      <c r="GF5" s="343"/>
      <c r="GG5" s="343"/>
      <c r="GH5" s="343"/>
      <c r="GI5" s="343"/>
      <c r="GJ5" s="343"/>
      <c r="GK5" s="343"/>
      <c r="GL5" s="343"/>
      <c r="GM5" s="343"/>
      <c r="GN5" s="343"/>
      <c r="GO5" s="343"/>
      <c r="GP5" s="343"/>
      <c r="GQ5" s="343"/>
      <c r="GR5" s="343"/>
      <c r="GS5" s="343"/>
      <c r="GT5" s="343"/>
      <c r="GU5" s="343"/>
      <c r="GV5" s="343"/>
      <c r="GW5" s="343"/>
      <c r="GX5" s="343"/>
      <c r="GY5" s="343"/>
      <c r="GZ5" s="343"/>
      <c r="HA5" s="343"/>
      <c r="HB5" s="343"/>
      <c r="HC5" s="343"/>
      <c r="HD5" s="343"/>
      <c r="HE5" s="343"/>
      <c r="HF5" s="343"/>
      <c r="HG5" s="343"/>
      <c r="HH5" s="343"/>
      <c r="HI5" s="343"/>
      <c r="HJ5" s="343"/>
      <c r="HK5" s="343"/>
      <c r="HL5" s="343"/>
      <c r="HM5" s="343"/>
      <c r="HN5" s="343"/>
      <c r="HO5" s="343"/>
      <c r="HP5" s="343"/>
      <c r="HQ5" s="343"/>
      <c r="HR5" s="343"/>
      <c r="HS5" s="343"/>
      <c r="HT5" s="343"/>
      <c r="HU5" s="343"/>
      <c r="HV5" s="343"/>
      <c r="HW5" s="343"/>
      <c r="HX5" s="343"/>
      <c r="HY5" s="343"/>
      <c r="HZ5" s="343"/>
      <c r="IA5" s="343"/>
      <c r="IB5" s="343"/>
      <c r="IC5" s="343"/>
      <c r="ID5" s="343"/>
      <c r="IE5" s="343"/>
      <c r="IF5" s="343"/>
      <c r="IG5" s="343"/>
      <c r="IH5" s="343"/>
      <c r="II5" s="343"/>
      <c r="IJ5" s="343"/>
      <c r="IK5" s="343"/>
      <c r="IL5" s="343"/>
      <c r="IM5" s="343"/>
      <c r="IN5" s="343"/>
      <c r="IO5" s="343"/>
      <c r="IP5" s="343"/>
      <c r="IQ5" s="343"/>
      <c r="IR5" s="343"/>
      <c r="IS5" s="343"/>
      <c r="IT5" s="343"/>
      <c r="IU5" s="343"/>
      <c r="IV5" s="343"/>
    </row>
    <row r="6" spans="1:256" ht="9.75" customHeight="1">
      <c r="A6" s="343"/>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343"/>
      <c r="BU6" s="343"/>
      <c r="BV6" s="343"/>
      <c r="BW6" s="343"/>
      <c r="BX6" s="343"/>
      <c r="BY6" s="343"/>
      <c r="BZ6" s="343"/>
      <c r="CA6" s="343"/>
      <c r="CB6" s="343"/>
      <c r="CC6" s="343"/>
      <c r="CD6" s="343"/>
      <c r="CE6" s="343"/>
      <c r="CF6" s="343"/>
      <c r="CG6" s="343"/>
      <c r="CH6" s="343"/>
      <c r="CI6" s="343"/>
      <c r="CJ6" s="343"/>
      <c r="CK6" s="343"/>
      <c r="CL6" s="343"/>
      <c r="CM6" s="343"/>
      <c r="CN6" s="343"/>
      <c r="CO6" s="343"/>
      <c r="CP6" s="343"/>
      <c r="CQ6" s="343"/>
      <c r="CR6" s="343"/>
      <c r="CS6" s="343"/>
      <c r="CT6" s="343"/>
      <c r="CU6" s="343"/>
      <c r="CV6" s="343"/>
      <c r="CW6" s="343"/>
      <c r="CX6" s="343"/>
      <c r="CY6" s="343"/>
      <c r="CZ6" s="343"/>
      <c r="DA6" s="343"/>
      <c r="DB6" s="343"/>
      <c r="DC6" s="343"/>
      <c r="DD6" s="343"/>
      <c r="DE6" s="343"/>
      <c r="DF6" s="343"/>
      <c r="DG6" s="343"/>
      <c r="DH6" s="343"/>
      <c r="DI6" s="343"/>
      <c r="DJ6" s="343"/>
      <c r="DK6" s="343"/>
      <c r="DL6" s="343"/>
      <c r="DM6" s="343"/>
      <c r="DN6" s="343"/>
      <c r="DO6" s="343"/>
      <c r="DP6" s="343"/>
      <c r="DQ6" s="343"/>
      <c r="DR6" s="343"/>
      <c r="DS6" s="343"/>
      <c r="DT6" s="343"/>
      <c r="DU6" s="343"/>
      <c r="DV6" s="343"/>
      <c r="DW6" s="343"/>
      <c r="DX6" s="343"/>
      <c r="DY6" s="343"/>
      <c r="DZ6" s="343"/>
      <c r="EA6" s="343"/>
      <c r="EB6" s="343"/>
      <c r="EC6" s="343"/>
      <c r="ED6" s="343"/>
      <c r="EE6" s="343"/>
      <c r="EF6" s="343"/>
      <c r="EG6" s="343"/>
      <c r="EH6" s="343"/>
      <c r="EI6" s="343"/>
      <c r="EJ6" s="343"/>
      <c r="EK6" s="343"/>
      <c r="EL6" s="343"/>
      <c r="EM6" s="343"/>
      <c r="EN6" s="343"/>
      <c r="EO6" s="343"/>
      <c r="EP6" s="343"/>
      <c r="EQ6" s="343"/>
      <c r="ER6" s="343"/>
      <c r="ES6" s="343"/>
      <c r="ET6" s="343"/>
      <c r="EU6" s="343"/>
      <c r="EV6" s="343"/>
      <c r="EW6" s="343"/>
      <c r="EX6" s="343"/>
      <c r="EY6" s="343"/>
      <c r="EZ6" s="343"/>
      <c r="FA6" s="343"/>
      <c r="FB6" s="343"/>
      <c r="FC6" s="343"/>
      <c r="FD6" s="343"/>
      <c r="FE6" s="343"/>
      <c r="FF6" s="343"/>
      <c r="FG6" s="343"/>
      <c r="FH6" s="343"/>
      <c r="FI6" s="343"/>
      <c r="FJ6" s="343"/>
      <c r="FK6" s="343"/>
      <c r="FL6" s="343"/>
      <c r="FM6" s="343"/>
      <c r="FN6" s="343"/>
      <c r="FO6" s="343"/>
      <c r="FP6" s="343"/>
      <c r="FQ6" s="343"/>
      <c r="FR6" s="343"/>
      <c r="FS6" s="343"/>
      <c r="FT6" s="343"/>
      <c r="FU6" s="343"/>
      <c r="FV6" s="343"/>
      <c r="FW6" s="343"/>
      <c r="FX6" s="343"/>
      <c r="FY6" s="343"/>
      <c r="FZ6" s="343"/>
      <c r="GA6" s="343"/>
      <c r="GB6" s="343"/>
      <c r="GC6" s="343"/>
      <c r="GD6" s="343"/>
      <c r="GE6" s="343"/>
      <c r="GF6" s="343"/>
      <c r="GG6" s="343"/>
      <c r="GH6" s="343"/>
      <c r="GI6" s="343"/>
      <c r="GJ6" s="343"/>
      <c r="GK6" s="343"/>
      <c r="GL6" s="343"/>
      <c r="GM6" s="343"/>
      <c r="GN6" s="343"/>
      <c r="GO6" s="343"/>
      <c r="GP6" s="343"/>
      <c r="GQ6" s="343"/>
      <c r="GR6" s="343"/>
      <c r="GS6" s="343"/>
      <c r="GT6" s="343"/>
      <c r="GU6" s="343"/>
      <c r="GV6" s="343"/>
      <c r="GW6" s="343"/>
      <c r="GX6" s="343"/>
      <c r="GY6" s="343"/>
      <c r="GZ6" s="343"/>
      <c r="HA6" s="343"/>
      <c r="HB6" s="343"/>
      <c r="HC6" s="343"/>
      <c r="HD6" s="343"/>
      <c r="HE6" s="343"/>
      <c r="HF6" s="343"/>
      <c r="HG6" s="343"/>
      <c r="HH6" s="343"/>
      <c r="HI6" s="343"/>
      <c r="HJ6" s="343"/>
      <c r="HK6" s="343"/>
      <c r="HL6" s="343"/>
      <c r="HM6" s="343"/>
      <c r="HN6" s="343"/>
      <c r="HO6" s="343"/>
      <c r="HP6" s="343"/>
      <c r="HQ6" s="343"/>
      <c r="HR6" s="343"/>
      <c r="HS6" s="343"/>
      <c r="HT6" s="343"/>
      <c r="HU6" s="343"/>
      <c r="HV6" s="343"/>
      <c r="HW6" s="343"/>
      <c r="HX6" s="343"/>
      <c r="HY6" s="343"/>
      <c r="HZ6" s="343"/>
      <c r="IA6" s="343"/>
      <c r="IB6" s="343"/>
      <c r="IC6" s="343"/>
      <c r="ID6" s="343"/>
      <c r="IE6" s="343"/>
      <c r="IF6" s="343"/>
      <c r="IG6" s="343"/>
      <c r="IH6" s="343"/>
      <c r="II6" s="343"/>
      <c r="IJ6" s="343"/>
      <c r="IK6" s="343"/>
      <c r="IL6" s="343"/>
      <c r="IM6" s="343"/>
      <c r="IN6" s="343"/>
      <c r="IO6" s="343"/>
      <c r="IP6" s="343"/>
      <c r="IQ6" s="343"/>
      <c r="IR6" s="343"/>
      <c r="IS6" s="343"/>
      <c r="IT6" s="343"/>
      <c r="IU6" s="343"/>
      <c r="IV6" s="343"/>
    </row>
    <row r="7" spans="1:256" s="1111" customFormat="1" ht="22.5" customHeight="1">
      <c r="B7" s="1092" t="s">
        <v>72</v>
      </c>
      <c r="C7" s="1092"/>
      <c r="D7" s="1092"/>
      <c r="E7" s="1092"/>
      <c r="F7" s="1092"/>
      <c r="G7" s="1166"/>
      <c r="H7" s="1166"/>
      <c r="I7" s="1166"/>
      <c r="J7" s="1166"/>
      <c r="K7" s="1166"/>
      <c r="L7" s="1166"/>
      <c r="M7" s="1166"/>
      <c r="N7" s="1166"/>
      <c r="O7" s="1166"/>
      <c r="P7" s="1166"/>
      <c r="Q7" s="1166"/>
      <c r="S7" s="1092" t="s">
        <v>43</v>
      </c>
      <c r="T7" s="1092"/>
      <c r="U7" s="1092"/>
      <c r="V7" s="1092"/>
      <c r="W7" s="1092"/>
      <c r="X7" s="1092"/>
      <c r="Y7" s="1166"/>
      <c r="Z7" s="1166"/>
      <c r="AA7" s="1166"/>
      <c r="AB7" s="1166"/>
      <c r="AC7" s="1166"/>
      <c r="AD7" s="1166"/>
      <c r="AE7" s="1166"/>
      <c r="AF7" s="1166"/>
      <c r="AG7" s="1166"/>
      <c r="AH7" s="1166"/>
      <c r="AI7" s="1166"/>
    </row>
    <row r="8" spans="1:256" ht="15.75" customHeight="1">
      <c r="A8" s="343"/>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row>
    <row r="9" spans="1:256" s="1018" customFormat="1" ht="20.25" customHeight="1">
      <c r="A9" s="1152"/>
      <c r="B9" s="1155" t="s">
        <v>441</v>
      </c>
      <c r="C9" s="1152"/>
      <c r="D9" s="1152"/>
      <c r="E9" s="1152"/>
      <c r="F9" s="1152"/>
      <c r="G9" s="1152"/>
      <c r="H9" s="1152"/>
      <c r="I9" s="1152"/>
      <c r="J9" s="1152"/>
      <c r="L9" s="1152"/>
      <c r="M9" s="1152"/>
      <c r="N9" s="1152"/>
      <c r="P9" s="1152"/>
      <c r="Q9" s="1152"/>
      <c r="R9" s="1152"/>
      <c r="S9" s="1152"/>
      <c r="U9" s="1152"/>
      <c r="V9" s="1152"/>
      <c r="W9" s="1152"/>
      <c r="X9" s="1152"/>
      <c r="Z9" s="1152"/>
      <c r="AA9" s="1152"/>
      <c r="AB9" s="1152"/>
      <c r="AC9" s="1152"/>
      <c r="AD9" s="1152"/>
      <c r="AE9" s="1152"/>
      <c r="AG9" s="1152"/>
      <c r="AH9" s="1152"/>
      <c r="AI9" s="1152"/>
    </row>
    <row r="10" spans="1:256" ht="9" customHeight="1">
      <c r="A10" s="343"/>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row>
    <row r="11" spans="1:256" ht="13.5" customHeight="1">
      <c r="A11" s="343"/>
      <c r="B11" s="1094" t="s">
        <v>442</v>
      </c>
      <c r="C11" s="1094"/>
      <c r="D11" s="1094"/>
      <c r="E11" s="1094"/>
      <c r="F11" s="1094"/>
      <c r="G11" s="1094"/>
      <c r="H11" s="1094"/>
      <c r="I11" s="1109" t="s">
        <v>449</v>
      </c>
      <c r="J11" s="1109"/>
      <c r="K11" s="1109"/>
      <c r="L11" s="1109"/>
      <c r="M11" s="1109"/>
      <c r="N11" s="1109"/>
      <c r="O11" s="1115" t="s">
        <v>449</v>
      </c>
      <c r="P11" s="1115"/>
      <c r="Q11" s="1115"/>
      <c r="R11" s="1115"/>
      <c r="S11" s="1115"/>
      <c r="T11" s="1115"/>
      <c r="U11" s="1121" t="s">
        <v>449</v>
      </c>
      <c r="V11" s="1121"/>
      <c r="W11" s="1121"/>
      <c r="X11" s="1121"/>
      <c r="Y11" s="1121"/>
      <c r="Z11" s="1121"/>
      <c r="AA11" s="1126" t="s">
        <v>470</v>
      </c>
      <c r="AB11" s="1126"/>
      <c r="AC11" s="1126"/>
      <c r="AD11" s="1126"/>
      <c r="AE11" s="1126"/>
      <c r="AF11" s="1126"/>
      <c r="AG11" s="343"/>
      <c r="AH11" s="343"/>
      <c r="AI11" s="343"/>
    </row>
    <row r="12" spans="1:256">
      <c r="A12" s="343"/>
      <c r="B12" s="1094"/>
      <c r="C12" s="1094"/>
      <c r="D12" s="1094"/>
      <c r="E12" s="1094"/>
      <c r="F12" s="1094"/>
      <c r="G12" s="1094"/>
      <c r="H12" s="1094"/>
      <c r="I12" s="1109"/>
      <c r="J12" s="1109"/>
      <c r="K12" s="1109"/>
      <c r="L12" s="1109"/>
      <c r="M12" s="1109"/>
      <c r="N12" s="1109"/>
      <c r="O12" s="1115"/>
      <c r="P12" s="1115"/>
      <c r="Q12" s="1115"/>
      <c r="R12" s="1115"/>
      <c r="S12" s="1115"/>
      <c r="T12" s="1115"/>
      <c r="U12" s="1121"/>
      <c r="V12" s="1121"/>
      <c r="W12" s="1121"/>
      <c r="X12" s="1121"/>
      <c r="Y12" s="1121"/>
      <c r="Z12" s="1121"/>
      <c r="AA12" s="1126"/>
      <c r="AB12" s="1126"/>
      <c r="AC12" s="1126"/>
      <c r="AD12" s="1126"/>
      <c r="AE12" s="1126"/>
      <c r="AF12" s="1126"/>
      <c r="AG12" s="343"/>
      <c r="AH12" s="343"/>
      <c r="AI12" s="343"/>
    </row>
    <row r="13" spans="1:256" ht="29.25" customHeight="1">
      <c r="A13" s="343"/>
      <c r="B13" s="1095" t="s">
        <v>153</v>
      </c>
      <c r="C13" s="1095"/>
      <c r="D13" s="1095"/>
      <c r="E13" s="1095"/>
      <c r="F13" s="1095"/>
      <c r="G13" s="1095"/>
      <c r="H13" s="1095"/>
      <c r="I13" s="1169"/>
      <c r="J13" s="1169"/>
      <c r="K13" s="1169"/>
      <c r="L13" s="1169"/>
      <c r="M13" s="1169"/>
      <c r="N13" s="1169"/>
      <c r="O13" s="1171"/>
      <c r="P13" s="1171"/>
      <c r="Q13" s="1171"/>
      <c r="R13" s="1171"/>
      <c r="S13" s="1171"/>
      <c r="T13" s="1171"/>
      <c r="U13" s="1172"/>
      <c r="V13" s="1172"/>
      <c r="W13" s="1172"/>
      <c r="X13" s="1172"/>
      <c r="Y13" s="1172"/>
      <c r="Z13" s="1172"/>
      <c r="AA13" s="1095"/>
      <c r="AB13" s="1095"/>
      <c r="AC13" s="1095"/>
      <c r="AD13" s="1095"/>
      <c r="AE13" s="1095"/>
      <c r="AF13" s="1095"/>
      <c r="AG13" s="343"/>
      <c r="AH13" s="343"/>
      <c r="AI13" s="343"/>
    </row>
    <row r="14" spans="1:256" ht="18" customHeight="1">
      <c r="A14" s="343"/>
      <c r="B14" s="1024"/>
      <c r="C14" s="1024"/>
      <c r="D14" s="1024"/>
      <c r="E14" s="1024"/>
      <c r="F14" s="1024"/>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343"/>
      <c r="AH14" s="343"/>
      <c r="AI14" s="343"/>
    </row>
    <row r="15" spans="1:256" s="1018" customFormat="1" ht="18" customHeight="1">
      <c r="A15" s="1152"/>
      <c r="B15" s="1155" t="s">
        <v>225</v>
      </c>
      <c r="C15" s="1152"/>
      <c r="D15" s="1152"/>
      <c r="E15" s="1152"/>
      <c r="F15" s="1152"/>
      <c r="G15" s="1152"/>
      <c r="H15" s="1152"/>
      <c r="I15" s="1152"/>
      <c r="J15" s="1152"/>
      <c r="L15" s="1152"/>
      <c r="M15" s="1152"/>
      <c r="N15" s="1152"/>
      <c r="P15" s="1152"/>
      <c r="Q15" s="1152"/>
      <c r="R15" s="1152"/>
      <c r="S15" s="1152"/>
      <c r="U15" s="1152"/>
      <c r="V15" s="1152"/>
      <c r="W15" s="1152"/>
      <c r="X15" s="1152"/>
      <c r="Z15" s="1152"/>
      <c r="AA15" s="1152"/>
      <c r="AB15" s="1152"/>
      <c r="AC15" s="1152"/>
      <c r="AD15" s="1152"/>
      <c r="AE15" s="1152"/>
      <c r="AG15" s="1152"/>
      <c r="AH15" s="1152"/>
      <c r="AI15" s="1152"/>
    </row>
    <row r="16" spans="1:256" ht="7.5" customHeight="1">
      <c r="A16" s="343"/>
      <c r="B16" s="1156"/>
      <c r="C16" s="1156"/>
      <c r="D16" s="1156"/>
      <c r="E16" s="1156"/>
      <c r="F16" s="1156"/>
      <c r="G16" s="1167"/>
      <c r="H16" s="1167"/>
      <c r="I16" s="1167"/>
      <c r="J16" s="1167"/>
      <c r="K16" s="1156"/>
      <c r="L16" s="1167"/>
      <c r="M16" s="1167"/>
      <c r="N16" s="1167"/>
      <c r="O16" s="1156"/>
      <c r="P16" s="1167"/>
      <c r="Q16" s="1167"/>
      <c r="R16" s="1167"/>
      <c r="S16" s="1167"/>
      <c r="T16" s="1156"/>
      <c r="U16" s="1167"/>
      <c r="V16" s="1167"/>
      <c r="W16" s="1167"/>
      <c r="X16" s="1167"/>
      <c r="Y16" s="1156"/>
      <c r="Z16" s="1167"/>
      <c r="AA16" s="1167"/>
      <c r="AB16" s="1167"/>
      <c r="AC16" s="1167"/>
      <c r="AD16" s="1167"/>
      <c r="AE16" s="1176"/>
      <c r="AF16" s="1182"/>
      <c r="AG16" s="1176"/>
      <c r="AH16" s="1176"/>
      <c r="AI16" s="1176"/>
    </row>
    <row r="17" spans="1:35" ht="22.5" customHeight="1">
      <c r="A17" s="1153"/>
      <c r="B17" s="1157" t="s">
        <v>442</v>
      </c>
      <c r="C17" s="1096" t="s">
        <v>377</v>
      </c>
      <c r="D17" s="1096"/>
      <c r="E17" s="1096"/>
      <c r="F17" s="1096"/>
      <c r="G17" s="1096"/>
      <c r="H17" s="1096"/>
      <c r="I17" s="1096" t="s">
        <v>375</v>
      </c>
      <c r="J17" s="1096"/>
      <c r="K17" s="1096"/>
      <c r="L17" s="1096"/>
      <c r="M17" s="1096"/>
      <c r="N17" s="1096"/>
      <c r="O17" s="1096"/>
      <c r="P17" s="1096"/>
      <c r="Q17" s="1096" t="s">
        <v>133</v>
      </c>
      <c r="R17" s="1096"/>
      <c r="S17" s="1096"/>
      <c r="T17" s="1096"/>
      <c r="U17" s="1096"/>
      <c r="V17" s="1096"/>
      <c r="W17" s="1096"/>
      <c r="X17" s="1096"/>
      <c r="Y17" s="1096"/>
      <c r="Z17" s="1096"/>
      <c r="AA17" s="1124" t="s">
        <v>471</v>
      </c>
      <c r="AB17" s="1124"/>
      <c r="AC17" s="1124"/>
      <c r="AD17" s="1124"/>
      <c r="AE17" s="1177" t="s">
        <v>153</v>
      </c>
      <c r="AF17" s="1177"/>
      <c r="AG17" s="1177"/>
      <c r="AH17" s="1177"/>
      <c r="AI17" s="1177"/>
    </row>
    <row r="18" spans="1:35" ht="18.95" customHeight="1">
      <c r="A18" s="1154"/>
      <c r="B18" s="1158" t="s">
        <v>443</v>
      </c>
      <c r="C18" s="1142" t="s">
        <v>448</v>
      </c>
      <c r="D18" s="1142"/>
      <c r="E18" s="1142"/>
      <c r="F18" s="1142"/>
      <c r="G18" s="1142"/>
      <c r="H18" s="1142"/>
      <c r="I18" s="1142"/>
      <c r="J18" s="1142"/>
      <c r="K18" s="1142"/>
      <c r="L18" s="1142"/>
      <c r="M18" s="1142"/>
      <c r="N18" s="1142"/>
      <c r="O18" s="1142"/>
      <c r="P18" s="1142"/>
      <c r="Q18" s="1142" t="s">
        <v>238</v>
      </c>
      <c r="R18" s="1142"/>
      <c r="S18" s="1142"/>
      <c r="T18" s="1142"/>
      <c r="U18" s="1142"/>
      <c r="V18" s="1142"/>
      <c r="W18" s="1142"/>
      <c r="X18" s="1142"/>
      <c r="Y18" s="1142"/>
      <c r="Z18" s="1142"/>
      <c r="AA18" s="1148"/>
      <c r="AB18" s="1148"/>
      <c r="AC18" s="1148"/>
      <c r="AD18" s="1148"/>
      <c r="AE18" s="1178"/>
      <c r="AF18" s="1178"/>
      <c r="AG18" s="1178"/>
      <c r="AH18" s="1178"/>
      <c r="AI18" s="1178"/>
    </row>
    <row r="19" spans="1:35" ht="18.95" customHeight="1">
      <c r="A19" s="1154"/>
      <c r="B19" s="1158"/>
      <c r="C19" s="1023" t="s">
        <v>448</v>
      </c>
      <c r="D19" s="1023"/>
      <c r="E19" s="1023"/>
      <c r="F19" s="1023"/>
      <c r="G19" s="1023"/>
      <c r="H19" s="1023"/>
      <c r="I19" s="1023"/>
      <c r="J19" s="1023"/>
      <c r="K19" s="1023"/>
      <c r="L19" s="1023"/>
      <c r="M19" s="1023"/>
      <c r="N19" s="1023"/>
      <c r="O19" s="1023"/>
      <c r="P19" s="1023"/>
      <c r="Q19" s="1142" t="s">
        <v>238</v>
      </c>
      <c r="R19" s="1142"/>
      <c r="S19" s="1142"/>
      <c r="T19" s="1142"/>
      <c r="U19" s="1142"/>
      <c r="V19" s="1142"/>
      <c r="W19" s="1142"/>
      <c r="X19" s="1142"/>
      <c r="Y19" s="1142"/>
      <c r="Z19" s="1142"/>
      <c r="AA19" s="1125"/>
      <c r="AB19" s="1125"/>
      <c r="AC19" s="1125"/>
      <c r="AD19" s="1125"/>
      <c r="AE19" s="1179"/>
      <c r="AF19" s="1179"/>
      <c r="AG19" s="1179"/>
      <c r="AH19" s="1179"/>
      <c r="AI19" s="1179"/>
    </row>
    <row r="20" spans="1:35" ht="18.95" customHeight="1">
      <c r="A20" s="1154"/>
      <c r="B20" s="1158"/>
      <c r="C20" s="1023" t="s">
        <v>448</v>
      </c>
      <c r="D20" s="1023"/>
      <c r="E20" s="1023"/>
      <c r="F20" s="1023"/>
      <c r="G20" s="1023"/>
      <c r="H20" s="1023"/>
      <c r="I20" s="1023"/>
      <c r="J20" s="1023"/>
      <c r="K20" s="1023"/>
      <c r="L20" s="1023"/>
      <c r="M20" s="1023"/>
      <c r="N20" s="1023"/>
      <c r="O20" s="1023"/>
      <c r="P20" s="1023"/>
      <c r="Q20" s="1142" t="s">
        <v>238</v>
      </c>
      <c r="R20" s="1142"/>
      <c r="S20" s="1142"/>
      <c r="T20" s="1142"/>
      <c r="U20" s="1142"/>
      <c r="V20" s="1142"/>
      <c r="W20" s="1142"/>
      <c r="X20" s="1142"/>
      <c r="Y20" s="1142"/>
      <c r="Z20" s="1142"/>
      <c r="AA20" s="1125"/>
      <c r="AB20" s="1125"/>
      <c r="AC20" s="1125"/>
      <c r="AD20" s="1125"/>
      <c r="AE20" s="1128"/>
      <c r="AF20" s="1128"/>
      <c r="AG20" s="1128"/>
      <c r="AH20" s="1128"/>
      <c r="AI20" s="1128"/>
    </row>
    <row r="21" spans="1:35" ht="18.95" customHeight="1">
      <c r="A21" s="1154"/>
      <c r="B21" s="1158"/>
      <c r="C21" s="1023" t="s">
        <v>448</v>
      </c>
      <c r="D21" s="1023"/>
      <c r="E21" s="1023"/>
      <c r="F21" s="1023"/>
      <c r="G21" s="1023"/>
      <c r="H21" s="1023"/>
      <c r="I21" s="1023"/>
      <c r="J21" s="1023"/>
      <c r="K21" s="1023"/>
      <c r="L21" s="1023"/>
      <c r="M21" s="1023"/>
      <c r="N21" s="1023"/>
      <c r="O21" s="1023"/>
      <c r="P21" s="1023"/>
      <c r="Q21" s="1142" t="s">
        <v>238</v>
      </c>
      <c r="R21" s="1142"/>
      <c r="S21" s="1142"/>
      <c r="T21" s="1142"/>
      <c r="U21" s="1142"/>
      <c r="V21" s="1142"/>
      <c r="W21" s="1142"/>
      <c r="X21" s="1142"/>
      <c r="Y21" s="1142"/>
      <c r="Z21" s="1142"/>
      <c r="AA21" s="1125"/>
      <c r="AB21" s="1125"/>
      <c r="AC21" s="1125"/>
      <c r="AD21" s="1125"/>
      <c r="AE21" s="1179"/>
      <c r="AF21" s="1179"/>
      <c r="AG21" s="1179"/>
      <c r="AH21" s="1179"/>
      <c r="AI21" s="1179"/>
    </row>
    <row r="22" spans="1:35" ht="18.95" customHeight="1">
      <c r="A22" s="1154"/>
      <c r="B22" s="1158"/>
      <c r="C22" s="1023" t="s">
        <v>448</v>
      </c>
      <c r="D22" s="1023"/>
      <c r="E22" s="1023"/>
      <c r="F22" s="1023"/>
      <c r="G22" s="1023"/>
      <c r="H22" s="1023"/>
      <c r="I22" s="1023"/>
      <c r="J22" s="1023"/>
      <c r="K22" s="1023"/>
      <c r="L22" s="1023"/>
      <c r="M22" s="1023"/>
      <c r="N22" s="1023"/>
      <c r="O22" s="1023"/>
      <c r="P22" s="1023"/>
      <c r="Q22" s="1142" t="s">
        <v>238</v>
      </c>
      <c r="R22" s="1142"/>
      <c r="S22" s="1142"/>
      <c r="T22" s="1142"/>
      <c r="U22" s="1142"/>
      <c r="V22" s="1142"/>
      <c r="W22" s="1142"/>
      <c r="X22" s="1142"/>
      <c r="Y22" s="1142"/>
      <c r="Z22" s="1142"/>
      <c r="AA22" s="1125"/>
      <c r="AB22" s="1125"/>
      <c r="AC22" s="1125"/>
      <c r="AD22" s="1125"/>
      <c r="AE22" s="1179"/>
      <c r="AF22" s="1179"/>
      <c r="AG22" s="1179"/>
      <c r="AH22" s="1179"/>
      <c r="AI22" s="1179"/>
    </row>
    <row r="23" spans="1:35" ht="18.95" customHeight="1">
      <c r="A23" s="1154"/>
      <c r="B23" s="1158"/>
      <c r="C23" s="1023" t="s">
        <v>448</v>
      </c>
      <c r="D23" s="1023"/>
      <c r="E23" s="1023"/>
      <c r="F23" s="1023"/>
      <c r="G23" s="1023"/>
      <c r="H23" s="1023"/>
      <c r="I23" s="1023"/>
      <c r="J23" s="1023"/>
      <c r="K23" s="1023"/>
      <c r="L23" s="1023"/>
      <c r="M23" s="1023"/>
      <c r="N23" s="1023"/>
      <c r="O23" s="1023"/>
      <c r="P23" s="1023"/>
      <c r="Q23" s="1023" t="s">
        <v>238</v>
      </c>
      <c r="R23" s="1023"/>
      <c r="S23" s="1023"/>
      <c r="T23" s="1023"/>
      <c r="U23" s="1023"/>
      <c r="V23" s="1023"/>
      <c r="W23" s="1023"/>
      <c r="X23" s="1023"/>
      <c r="Y23" s="1023"/>
      <c r="Z23" s="1023"/>
      <c r="AA23" s="1125"/>
      <c r="AB23" s="1125"/>
      <c r="AC23" s="1125"/>
      <c r="AD23" s="1125"/>
      <c r="AE23" s="1179"/>
      <c r="AF23" s="1179"/>
      <c r="AG23" s="1179"/>
      <c r="AH23" s="1179"/>
      <c r="AI23" s="1179"/>
    </row>
    <row r="24" spans="1:35" ht="18.95" customHeight="1">
      <c r="A24" s="1154"/>
      <c r="B24" s="1158"/>
      <c r="C24" s="1164"/>
      <c r="D24" s="1164"/>
      <c r="E24" s="1164"/>
      <c r="F24" s="1164"/>
      <c r="G24" s="1164"/>
      <c r="H24" s="1164"/>
      <c r="I24" s="1164"/>
      <c r="J24" s="1164"/>
      <c r="K24" s="1164"/>
      <c r="L24" s="1164"/>
      <c r="M24" s="1164"/>
      <c r="N24" s="1164"/>
      <c r="O24" s="1164"/>
      <c r="P24" s="1164"/>
      <c r="Q24" s="1164"/>
      <c r="R24" s="1164"/>
      <c r="S24" s="1164"/>
      <c r="T24" s="1164"/>
      <c r="U24" s="1164"/>
      <c r="V24" s="1175" t="s">
        <v>451</v>
      </c>
      <c r="W24" s="1175"/>
      <c r="X24" s="1175"/>
      <c r="Y24" s="1175"/>
      <c r="Z24" s="1175"/>
      <c r="AA24" s="1175"/>
      <c r="AB24" s="1175"/>
      <c r="AC24" s="1175"/>
      <c r="AD24" s="1175"/>
      <c r="AE24" s="1175"/>
      <c r="AF24" s="1175"/>
      <c r="AG24" s="1175"/>
      <c r="AH24" s="1175"/>
      <c r="AI24" s="1175"/>
    </row>
    <row r="25" spans="1:35" ht="18.95" customHeight="1">
      <c r="A25" s="1154"/>
      <c r="B25" s="1158" t="s">
        <v>443</v>
      </c>
      <c r="C25" s="1142" t="s">
        <v>448</v>
      </c>
      <c r="D25" s="1142"/>
      <c r="E25" s="1142"/>
      <c r="F25" s="1142"/>
      <c r="G25" s="1142"/>
      <c r="H25" s="1142"/>
      <c r="I25" s="1142"/>
      <c r="J25" s="1142"/>
      <c r="K25" s="1142"/>
      <c r="L25" s="1142"/>
      <c r="M25" s="1142"/>
      <c r="N25" s="1142"/>
      <c r="O25" s="1142"/>
      <c r="P25" s="1142"/>
      <c r="Q25" s="1142" t="s">
        <v>238</v>
      </c>
      <c r="R25" s="1142"/>
      <c r="S25" s="1142"/>
      <c r="T25" s="1142"/>
      <c r="U25" s="1142"/>
      <c r="V25" s="1142"/>
      <c r="W25" s="1142"/>
      <c r="X25" s="1142"/>
      <c r="Y25" s="1142"/>
      <c r="Z25" s="1142"/>
      <c r="AA25" s="1148"/>
      <c r="AB25" s="1148"/>
      <c r="AC25" s="1148"/>
      <c r="AD25" s="1148"/>
      <c r="AE25" s="1178"/>
      <c r="AF25" s="1178"/>
      <c r="AG25" s="1178"/>
      <c r="AH25" s="1178"/>
      <c r="AI25" s="1178"/>
    </row>
    <row r="26" spans="1:35" ht="18.95" customHeight="1">
      <c r="A26" s="1154"/>
      <c r="B26" s="1158"/>
      <c r="C26" s="1023" t="s">
        <v>448</v>
      </c>
      <c r="D26" s="1023"/>
      <c r="E26" s="1023"/>
      <c r="F26" s="1023"/>
      <c r="G26" s="1023"/>
      <c r="H26" s="1023"/>
      <c r="I26" s="1023"/>
      <c r="J26" s="1023"/>
      <c r="K26" s="1023"/>
      <c r="L26" s="1023"/>
      <c r="M26" s="1023"/>
      <c r="N26" s="1023"/>
      <c r="O26" s="1023"/>
      <c r="P26" s="1023"/>
      <c r="Q26" s="1142" t="s">
        <v>238</v>
      </c>
      <c r="R26" s="1142"/>
      <c r="S26" s="1142"/>
      <c r="T26" s="1142"/>
      <c r="U26" s="1142"/>
      <c r="V26" s="1142"/>
      <c r="W26" s="1142"/>
      <c r="X26" s="1142"/>
      <c r="Y26" s="1142"/>
      <c r="Z26" s="1142"/>
      <c r="AA26" s="1125"/>
      <c r="AB26" s="1125"/>
      <c r="AC26" s="1125"/>
      <c r="AD26" s="1125"/>
      <c r="AE26" s="1179"/>
      <c r="AF26" s="1179"/>
      <c r="AG26" s="1179"/>
      <c r="AH26" s="1179"/>
      <c r="AI26" s="1179"/>
    </row>
    <row r="27" spans="1:35" ht="18.95" customHeight="1">
      <c r="A27" s="1154"/>
      <c r="B27" s="1158"/>
      <c r="C27" s="1023" t="s">
        <v>448</v>
      </c>
      <c r="D27" s="1023"/>
      <c r="E27" s="1023"/>
      <c r="F27" s="1023"/>
      <c r="G27" s="1023"/>
      <c r="H27" s="1023"/>
      <c r="I27" s="1023"/>
      <c r="J27" s="1023"/>
      <c r="K27" s="1023"/>
      <c r="L27" s="1023"/>
      <c r="M27" s="1023"/>
      <c r="N27" s="1023"/>
      <c r="O27" s="1023"/>
      <c r="P27" s="1023"/>
      <c r="Q27" s="1142" t="s">
        <v>238</v>
      </c>
      <c r="R27" s="1142"/>
      <c r="S27" s="1142"/>
      <c r="T27" s="1142"/>
      <c r="U27" s="1142"/>
      <c r="V27" s="1142"/>
      <c r="W27" s="1142"/>
      <c r="X27" s="1142"/>
      <c r="Y27" s="1142"/>
      <c r="Z27" s="1142"/>
      <c r="AA27" s="1125"/>
      <c r="AB27" s="1125"/>
      <c r="AC27" s="1125"/>
      <c r="AD27" s="1125"/>
      <c r="AE27" s="1128"/>
      <c r="AF27" s="1128"/>
      <c r="AG27" s="1128"/>
      <c r="AH27" s="1128"/>
      <c r="AI27" s="1128"/>
    </row>
    <row r="28" spans="1:35" ht="18.95" customHeight="1">
      <c r="A28" s="1154"/>
      <c r="B28" s="1158"/>
      <c r="C28" s="1023" t="s">
        <v>448</v>
      </c>
      <c r="D28" s="1023"/>
      <c r="E28" s="1023"/>
      <c r="F28" s="1023"/>
      <c r="G28" s="1023"/>
      <c r="H28" s="1023"/>
      <c r="I28" s="1023"/>
      <c r="J28" s="1023"/>
      <c r="K28" s="1023"/>
      <c r="L28" s="1023"/>
      <c r="M28" s="1023"/>
      <c r="N28" s="1023"/>
      <c r="O28" s="1023"/>
      <c r="P28" s="1023"/>
      <c r="Q28" s="1142" t="s">
        <v>238</v>
      </c>
      <c r="R28" s="1142"/>
      <c r="S28" s="1142"/>
      <c r="T28" s="1142"/>
      <c r="U28" s="1142"/>
      <c r="V28" s="1142"/>
      <c r="W28" s="1142"/>
      <c r="X28" s="1142"/>
      <c r="Y28" s="1142"/>
      <c r="Z28" s="1142"/>
      <c r="AA28" s="1125"/>
      <c r="AB28" s="1125"/>
      <c r="AC28" s="1125"/>
      <c r="AD28" s="1125"/>
      <c r="AE28" s="1179"/>
      <c r="AF28" s="1179"/>
      <c r="AG28" s="1179"/>
      <c r="AH28" s="1179"/>
      <c r="AI28" s="1179"/>
    </row>
    <row r="29" spans="1:35" ht="18.95" customHeight="1">
      <c r="A29" s="1154"/>
      <c r="B29" s="1158"/>
      <c r="C29" s="1023" t="s">
        <v>448</v>
      </c>
      <c r="D29" s="1023"/>
      <c r="E29" s="1023"/>
      <c r="F29" s="1023"/>
      <c r="G29" s="1023"/>
      <c r="H29" s="1023"/>
      <c r="I29" s="1023"/>
      <c r="J29" s="1023"/>
      <c r="K29" s="1023"/>
      <c r="L29" s="1023"/>
      <c r="M29" s="1023"/>
      <c r="N29" s="1023"/>
      <c r="O29" s="1023"/>
      <c r="P29" s="1023"/>
      <c r="Q29" s="1142" t="s">
        <v>238</v>
      </c>
      <c r="R29" s="1142"/>
      <c r="S29" s="1142"/>
      <c r="T29" s="1142"/>
      <c r="U29" s="1142"/>
      <c r="V29" s="1142"/>
      <c r="W29" s="1142"/>
      <c r="X29" s="1142"/>
      <c r="Y29" s="1142"/>
      <c r="Z29" s="1142"/>
      <c r="AA29" s="1125"/>
      <c r="AB29" s="1125"/>
      <c r="AC29" s="1125"/>
      <c r="AD29" s="1125"/>
      <c r="AE29" s="1179"/>
      <c r="AF29" s="1179"/>
      <c r="AG29" s="1179"/>
      <c r="AH29" s="1179"/>
      <c r="AI29" s="1179"/>
    </row>
    <row r="30" spans="1:35" ht="18.95" customHeight="1">
      <c r="A30" s="1154"/>
      <c r="B30" s="1158"/>
      <c r="C30" s="1023" t="s">
        <v>448</v>
      </c>
      <c r="D30" s="1023"/>
      <c r="E30" s="1023"/>
      <c r="F30" s="1023"/>
      <c r="G30" s="1023"/>
      <c r="H30" s="1023"/>
      <c r="I30" s="1023"/>
      <c r="J30" s="1023"/>
      <c r="K30" s="1023"/>
      <c r="L30" s="1023"/>
      <c r="M30" s="1023"/>
      <c r="N30" s="1023"/>
      <c r="O30" s="1023"/>
      <c r="P30" s="1023"/>
      <c r="Q30" s="1023" t="s">
        <v>238</v>
      </c>
      <c r="R30" s="1023"/>
      <c r="S30" s="1023"/>
      <c r="T30" s="1023"/>
      <c r="U30" s="1023"/>
      <c r="V30" s="1023"/>
      <c r="W30" s="1023"/>
      <c r="X30" s="1023"/>
      <c r="Y30" s="1023"/>
      <c r="Z30" s="1023"/>
      <c r="AA30" s="1125"/>
      <c r="AB30" s="1125"/>
      <c r="AC30" s="1125"/>
      <c r="AD30" s="1125"/>
      <c r="AE30" s="1179"/>
      <c r="AF30" s="1179"/>
      <c r="AG30" s="1179"/>
      <c r="AH30" s="1179"/>
      <c r="AI30" s="1179"/>
    </row>
    <row r="31" spans="1:35" ht="18.95" customHeight="1">
      <c r="A31" s="1154"/>
      <c r="B31" s="1158"/>
      <c r="C31" s="1164"/>
      <c r="D31" s="1164"/>
      <c r="E31" s="1164"/>
      <c r="F31" s="1164"/>
      <c r="G31" s="1164"/>
      <c r="H31" s="1164"/>
      <c r="I31" s="1164"/>
      <c r="J31" s="1164"/>
      <c r="K31" s="1164"/>
      <c r="L31" s="1164"/>
      <c r="M31" s="1164"/>
      <c r="N31" s="1164"/>
      <c r="O31" s="1164"/>
      <c r="P31" s="1164"/>
      <c r="Q31" s="1164"/>
      <c r="R31" s="1164"/>
      <c r="S31" s="1164"/>
      <c r="T31" s="1164"/>
      <c r="U31" s="1164"/>
      <c r="V31" s="1175" t="s">
        <v>451</v>
      </c>
      <c r="W31" s="1175"/>
      <c r="X31" s="1175"/>
      <c r="Y31" s="1175"/>
      <c r="Z31" s="1175"/>
      <c r="AA31" s="1175"/>
      <c r="AB31" s="1175"/>
      <c r="AC31" s="1175"/>
      <c r="AD31" s="1175"/>
      <c r="AE31" s="1175"/>
      <c r="AF31" s="1175"/>
      <c r="AG31" s="1175"/>
      <c r="AH31" s="1175"/>
      <c r="AI31" s="1175"/>
    </row>
    <row r="32" spans="1:35" ht="18.95" customHeight="1">
      <c r="A32" s="1154"/>
      <c r="B32" s="1158" t="s">
        <v>443</v>
      </c>
      <c r="C32" s="1142" t="s">
        <v>448</v>
      </c>
      <c r="D32" s="1142"/>
      <c r="E32" s="1142"/>
      <c r="F32" s="1142"/>
      <c r="G32" s="1142"/>
      <c r="H32" s="1142"/>
      <c r="I32" s="1142"/>
      <c r="J32" s="1142"/>
      <c r="K32" s="1142"/>
      <c r="L32" s="1142"/>
      <c r="M32" s="1142"/>
      <c r="N32" s="1142"/>
      <c r="O32" s="1142"/>
      <c r="P32" s="1142"/>
      <c r="Q32" s="1142" t="s">
        <v>238</v>
      </c>
      <c r="R32" s="1142"/>
      <c r="S32" s="1142"/>
      <c r="T32" s="1142"/>
      <c r="U32" s="1142"/>
      <c r="V32" s="1142"/>
      <c r="W32" s="1142"/>
      <c r="X32" s="1142"/>
      <c r="Y32" s="1142"/>
      <c r="Z32" s="1142"/>
      <c r="AA32" s="1148"/>
      <c r="AB32" s="1148"/>
      <c r="AC32" s="1148"/>
      <c r="AD32" s="1148"/>
      <c r="AE32" s="1178"/>
      <c r="AF32" s="1178"/>
      <c r="AG32" s="1178"/>
      <c r="AH32" s="1178"/>
      <c r="AI32" s="1178"/>
    </row>
    <row r="33" spans="1:35" ht="18.95" customHeight="1">
      <c r="A33" s="1154"/>
      <c r="B33" s="1158"/>
      <c r="C33" s="1023" t="s">
        <v>448</v>
      </c>
      <c r="D33" s="1023"/>
      <c r="E33" s="1023"/>
      <c r="F33" s="1023"/>
      <c r="G33" s="1023"/>
      <c r="H33" s="1023"/>
      <c r="I33" s="1023"/>
      <c r="J33" s="1023"/>
      <c r="K33" s="1023"/>
      <c r="L33" s="1023"/>
      <c r="M33" s="1023"/>
      <c r="N33" s="1023"/>
      <c r="O33" s="1023"/>
      <c r="P33" s="1023"/>
      <c r="Q33" s="1142" t="s">
        <v>238</v>
      </c>
      <c r="R33" s="1142"/>
      <c r="S33" s="1142"/>
      <c r="T33" s="1142"/>
      <c r="U33" s="1142"/>
      <c r="V33" s="1142"/>
      <c r="W33" s="1142"/>
      <c r="X33" s="1142"/>
      <c r="Y33" s="1142"/>
      <c r="Z33" s="1142"/>
      <c r="AA33" s="1125"/>
      <c r="AB33" s="1125"/>
      <c r="AC33" s="1125"/>
      <c r="AD33" s="1125"/>
      <c r="AE33" s="1179"/>
      <c r="AF33" s="1179"/>
      <c r="AG33" s="1179"/>
      <c r="AH33" s="1179"/>
      <c r="AI33" s="1179"/>
    </row>
    <row r="34" spans="1:35" ht="18.95" customHeight="1">
      <c r="A34" s="1154"/>
      <c r="B34" s="1158"/>
      <c r="C34" s="1023" t="s">
        <v>448</v>
      </c>
      <c r="D34" s="1023"/>
      <c r="E34" s="1023"/>
      <c r="F34" s="1023"/>
      <c r="G34" s="1023"/>
      <c r="H34" s="1023"/>
      <c r="I34" s="1023"/>
      <c r="J34" s="1023"/>
      <c r="K34" s="1023"/>
      <c r="L34" s="1023"/>
      <c r="M34" s="1023"/>
      <c r="N34" s="1023"/>
      <c r="O34" s="1023"/>
      <c r="P34" s="1023"/>
      <c r="Q34" s="1023" t="s">
        <v>238</v>
      </c>
      <c r="R34" s="1023"/>
      <c r="S34" s="1023"/>
      <c r="T34" s="1023"/>
      <c r="U34" s="1023"/>
      <c r="V34" s="1023"/>
      <c r="W34" s="1023"/>
      <c r="X34" s="1023"/>
      <c r="Y34" s="1023"/>
      <c r="Z34" s="1023"/>
      <c r="AA34" s="1125"/>
      <c r="AB34" s="1125"/>
      <c r="AC34" s="1125"/>
      <c r="AD34" s="1125"/>
      <c r="AE34" s="1128"/>
      <c r="AF34" s="1128"/>
      <c r="AG34" s="1128"/>
      <c r="AH34" s="1128"/>
      <c r="AI34" s="1128"/>
    </row>
    <row r="35" spans="1:35" ht="18.95" customHeight="1">
      <c r="A35" s="1154"/>
      <c r="B35" s="1158"/>
      <c r="C35" s="1023" t="s">
        <v>448</v>
      </c>
      <c r="D35" s="1023"/>
      <c r="E35" s="1023"/>
      <c r="F35" s="1023"/>
      <c r="G35" s="1023"/>
      <c r="H35" s="1023"/>
      <c r="I35" s="1023"/>
      <c r="J35" s="1023"/>
      <c r="K35" s="1023"/>
      <c r="L35" s="1023"/>
      <c r="M35" s="1023"/>
      <c r="N35" s="1023"/>
      <c r="O35" s="1023"/>
      <c r="P35" s="1023"/>
      <c r="Q35" s="1142" t="s">
        <v>238</v>
      </c>
      <c r="R35" s="1142"/>
      <c r="S35" s="1142"/>
      <c r="T35" s="1142"/>
      <c r="U35" s="1142"/>
      <c r="V35" s="1142"/>
      <c r="W35" s="1142"/>
      <c r="X35" s="1142"/>
      <c r="Y35" s="1142"/>
      <c r="Z35" s="1142"/>
      <c r="AA35" s="1125"/>
      <c r="AB35" s="1125"/>
      <c r="AC35" s="1125"/>
      <c r="AD35" s="1125"/>
      <c r="AE35" s="1179"/>
      <c r="AF35" s="1179"/>
      <c r="AG35" s="1179"/>
      <c r="AH35" s="1179"/>
      <c r="AI35" s="1179"/>
    </row>
    <row r="36" spans="1:35" ht="18.95" customHeight="1">
      <c r="A36" s="1154"/>
      <c r="B36" s="1158"/>
      <c r="C36" s="1023" t="s">
        <v>448</v>
      </c>
      <c r="D36" s="1023"/>
      <c r="E36" s="1023"/>
      <c r="F36" s="1023"/>
      <c r="G36" s="1023"/>
      <c r="H36" s="1023"/>
      <c r="I36" s="1023"/>
      <c r="J36" s="1023"/>
      <c r="K36" s="1023"/>
      <c r="L36" s="1023"/>
      <c r="M36" s="1023"/>
      <c r="N36" s="1023"/>
      <c r="O36" s="1023"/>
      <c r="P36" s="1023"/>
      <c r="Q36" s="1142" t="s">
        <v>238</v>
      </c>
      <c r="R36" s="1142"/>
      <c r="S36" s="1142"/>
      <c r="T36" s="1142"/>
      <c r="U36" s="1142"/>
      <c r="V36" s="1142"/>
      <c r="W36" s="1142"/>
      <c r="X36" s="1142"/>
      <c r="Y36" s="1142"/>
      <c r="Z36" s="1142"/>
      <c r="AA36" s="1125"/>
      <c r="AB36" s="1125"/>
      <c r="AC36" s="1125"/>
      <c r="AD36" s="1125"/>
      <c r="AE36" s="1179"/>
      <c r="AF36" s="1179"/>
      <c r="AG36" s="1179"/>
      <c r="AH36" s="1179"/>
      <c r="AI36" s="1179"/>
    </row>
    <row r="37" spans="1:35" ht="18.95" customHeight="1">
      <c r="A37" s="1154"/>
      <c r="B37" s="1158"/>
      <c r="C37" s="1023" t="s">
        <v>448</v>
      </c>
      <c r="D37" s="1023"/>
      <c r="E37" s="1023"/>
      <c r="F37" s="1023"/>
      <c r="G37" s="1023"/>
      <c r="H37" s="1023"/>
      <c r="I37" s="1023"/>
      <c r="J37" s="1023"/>
      <c r="K37" s="1023"/>
      <c r="L37" s="1023"/>
      <c r="M37" s="1023"/>
      <c r="N37" s="1023"/>
      <c r="O37" s="1023"/>
      <c r="P37" s="1023"/>
      <c r="Q37" s="1023" t="s">
        <v>238</v>
      </c>
      <c r="R37" s="1023"/>
      <c r="S37" s="1023"/>
      <c r="T37" s="1023"/>
      <c r="U37" s="1023"/>
      <c r="V37" s="1023"/>
      <c r="W37" s="1023"/>
      <c r="X37" s="1023"/>
      <c r="Y37" s="1023"/>
      <c r="Z37" s="1023"/>
      <c r="AA37" s="1125"/>
      <c r="AB37" s="1125"/>
      <c r="AC37" s="1125"/>
      <c r="AD37" s="1125"/>
      <c r="AE37" s="1179"/>
      <c r="AF37" s="1179"/>
      <c r="AG37" s="1179"/>
      <c r="AH37" s="1179"/>
      <c r="AI37" s="1179"/>
    </row>
    <row r="38" spans="1:35" ht="18.95" customHeight="1">
      <c r="A38" s="1154"/>
      <c r="B38" s="1158"/>
      <c r="C38" s="1164"/>
      <c r="D38" s="1164"/>
      <c r="E38" s="1164"/>
      <c r="F38" s="1164"/>
      <c r="G38" s="1164"/>
      <c r="H38" s="1164"/>
      <c r="I38" s="1164"/>
      <c r="J38" s="1164"/>
      <c r="K38" s="1164"/>
      <c r="L38" s="1164"/>
      <c r="M38" s="1164"/>
      <c r="N38" s="1164"/>
      <c r="O38" s="1164"/>
      <c r="P38" s="1164"/>
      <c r="Q38" s="1164"/>
      <c r="R38" s="1164"/>
      <c r="S38" s="1164"/>
      <c r="T38" s="1164"/>
      <c r="U38" s="1164"/>
      <c r="V38" s="1175" t="s">
        <v>451</v>
      </c>
      <c r="W38" s="1175"/>
      <c r="X38" s="1175"/>
      <c r="Y38" s="1175"/>
      <c r="Z38" s="1175"/>
      <c r="AA38" s="1175"/>
      <c r="AB38" s="1175"/>
      <c r="AC38" s="1175"/>
      <c r="AD38" s="1175"/>
      <c r="AE38" s="1180"/>
      <c r="AF38" s="1180"/>
      <c r="AG38" s="1180"/>
      <c r="AH38" s="1180"/>
      <c r="AI38" s="1180"/>
    </row>
    <row r="39" spans="1:35" ht="18.95" customHeight="1">
      <c r="B39" s="343"/>
      <c r="C39" s="1111"/>
      <c r="D39" s="1111"/>
      <c r="E39" s="1111"/>
      <c r="F39" s="1111"/>
      <c r="G39" s="1018"/>
      <c r="H39" s="1018"/>
      <c r="I39" s="1018"/>
      <c r="J39" s="1018"/>
      <c r="K39" s="1111"/>
      <c r="L39" s="1018"/>
      <c r="M39" s="1018"/>
      <c r="N39" s="1018"/>
      <c r="O39" s="1111"/>
      <c r="P39" s="1018"/>
      <c r="Q39" s="1018"/>
      <c r="R39" s="1018"/>
      <c r="S39" s="1018"/>
      <c r="T39" s="1111"/>
      <c r="U39" s="1173"/>
      <c r="V39" s="1120" t="s">
        <v>50</v>
      </c>
      <c r="W39" s="1120"/>
      <c r="X39" s="1120"/>
      <c r="Y39" s="1120"/>
      <c r="Z39" s="1120"/>
      <c r="AA39" s="1120"/>
      <c r="AB39" s="1120"/>
      <c r="AC39" s="1120"/>
      <c r="AD39" s="1120"/>
      <c r="AE39" s="1181"/>
      <c r="AF39" s="1181"/>
      <c r="AG39" s="1181"/>
      <c r="AH39" s="1181"/>
      <c r="AI39" s="1181"/>
    </row>
    <row r="40" spans="1:35" ht="15.75" customHeight="1">
      <c r="B40" s="1159" t="s">
        <v>356</v>
      </c>
      <c r="C40" s="1165"/>
      <c r="D40" s="1165"/>
      <c r="E40" s="1165"/>
      <c r="F40" s="1165"/>
      <c r="G40" s="343"/>
      <c r="H40" s="343"/>
      <c r="I40" s="343"/>
      <c r="J40" s="343"/>
      <c r="K40" s="1165"/>
      <c r="L40" s="343"/>
      <c r="M40" s="343"/>
      <c r="N40" s="343"/>
      <c r="O40" s="1165"/>
      <c r="P40" s="343"/>
      <c r="Q40" s="343"/>
      <c r="R40" s="343"/>
      <c r="S40" s="343"/>
      <c r="T40" s="1165"/>
      <c r="U40" s="1174"/>
      <c r="V40" s="343"/>
      <c r="Y40" s="1165"/>
      <c r="AE40" s="343"/>
      <c r="AF40" s="1165"/>
    </row>
    <row r="41" spans="1:35" ht="15.75" customHeight="1">
      <c r="B41" s="338" t="s">
        <v>200</v>
      </c>
      <c r="C41" s="343"/>
      <c r="D41" s="343"/>
      <c r="E41" s="343"/>
      <c r="F41" s="343"/>
      <c r="G41" s="343"/>
      <c r="H41" s="343"/>
      <c r="I41" s="343"/>
      <c r="J41" s="343"/>
      <c r="K41" s="343"/>
      <c r="L41" s="343"/>
      <c r="M41" s="343"/>
      <c r="N41" s="343"/>
      <c r="O41" s="343"/>
      <c r="P41" s="343"/>
      <c r="Q41" s="343"/>
      <c r="R41" s="343"/>
      <c r="S41" s="343"/>
      <c r="T41" s="343"/>
      <c r="U41" s="343"/>
      <c r="V41" s="343"/>
      <c r="Y41" s="343"/>
      <c r="AE41" s="343"/>
      <c r="AF41" s="343"/>
    </row>
    <row r="42" spans="1:35" ht="15.75" customHeight="1">
      <c r="B42" s="1160" t="s">
        <v>233</v>
      </c>
      <c r="C42" s="343"/>
      <c r="D42" s="343"/>
      <c r="E42" s="343"/>
      <c r="F42" s="343"/>
      <c r="G42" s="343"/>
      <c r="H42" s="343"/>
      <c r="I42" s="343"/>
      <c r="J42" s="343"/>
      <c r="K42" s="343"/>
      <c r="L42" s="343"/>
      <c r="M42" s="343"/>
      <c r="N42" s="343"/>
      <c r="O42" s="343"/>
      <c r="P42" s="343"/>
      <c r="Q42" s="343"/>
      <c r="R42" s="343"/>
      <c r="S42" s="343"/>
      <c r="T42" s="343"/>
      <c r="U42" s="343"/>
      <c r="V42" s="343"/>
      <c r="Y42" s="343"/>
      <c r="AE42" s="343"/>
      <c r="AF42" s="343"/>
    </row>
    <row r="43" spans="1:35" ht="12" customHeight="1">
      <c r="B43" s="343"/>
      <c r="C43" s="343"/>
      <c r="D43" s="343"/>
      <c r="E43" s="343"/>
      <c r="F43" s="343"/>
      <c r="G43" s="343"/>
      <c r="H43" s="343"/>
      <c r="I43" s="343"/>
      <c r="J43" s="343"/>
      <c r="K43" s="343"/>
      <c r="L43" s="343"/>
      <c r="M43" s="343"/>
      <c r="N43" s="343"/>
      <c r="O43" s="343"/>
      <c r="P43" s="343"/>
      <c r="Q43" s="343"/>
      <c r="R43" s="343"/>
      <c r="S43" s="343"/>
      <c r="T43" s="1111"/>
      <c r="U43" s="343"/>
      <c r="V43" s="343"/>
      <c r="Y43" s="1111"/>
      <c r="AE43" s="1111"/>
      <c r="AF43" s="1111"/>
    </row>
    <row r="44" spans="1:35" ht="21.75" customHeight="1">
      <c r="B44" s="1161" t="s">
        <v>165</v>
      </c>
      <c r="C44" s="343"/>
      <c r="D44" s="343"/>
      <c r="E44" s="343"/>
      <c r="F44" s="343"/>
      <c r="G44" s="343"/>
      <c r="H44" s="343"/>
      <c r="I44" s="343"/>
      <c r="J44" s="343"/>
      <c r="K44" s="343"/>
      <c r="L44" s="343"/>
      <c r="M44" s="343"/>
      <c r="N44" s="343"/>
      <c r="O44" s="343"/>
      <c r="P44" s="343"/>
      <c r="Q44" s="343"/>
      <c r="R44" s="343"/>
      <c r="S44" s="343"/>
      <c r="T44" s="343"/>
      <c r="U44" s="343"/>
      <c r="V44" s="343"/>
      <c r="Y44" s="1111"/>
      <c r="AF44" s="1111"/>
    </row>
    <row r="45" spans="1:35" ht="25.5" customHeight="1">
      <c r="B45" s="1162" t="s">
        <v>194</v>
      </c>
      <c r="C45" s="1162"/>
      <c r="D45" s="1162"/>
      <c r="E45" s="1162"/>
      <c r="F45" s="1162"/>
      <c r="G45" s="343"/>
      <c r="H45" s="343"/>
      <c r="I45" s="343"/>
      <c r="J45" s="343"/>
      <c r="K45" s="343"/>
      <c r="L45" s="343"/>
      <c r="M45" s="343"/>
      <c r="N45" s="343"/>
      <c r="O45" s="343"/>
      <c r="P45" s="343"/>
      <c r="Q45" s="343"/>
      <c r="R45" s="343"/>
      <c r="S45" s="343"/>
      <c r="T45" s="1018"/>
      <c r="U45" s="343"/>
      <c r="V45" s="343"/>
      <c r="Y45" s="1018"/>
      <c r="AF45" s="1111"/>
    </row>
    <row r="46" spans="1:35" ht="26.25" customHeight="1">
      <c r="B46" s="1163" t="s">
        <v>216</v>
      </c>
      <c r="C46" s="1163"/>
      <c r="D46" s="1163"/>
      <c r="E46" s="1163"/>
      <c r="F46" s="1163"/>
      <c r="G46" s="1168" t="s">
        <v>450</v>
      </c>
      <c r="H46" s="1168"/>
      <c r="I46" s="1168"/>
      <c r="J46" s="1168"/>
      <c r="K46" s="1168"/>
      <c r="L46" s="1168"/>
      <c r="M46" s="1170" t="s">
        <v>361</v>
      </c>
      <c r="N46" s="1123"/>
      <c r="O46" s="1123"/>
      <c r="P46" s="1123"/>
      <c r="Q46" s="1123"/>
      <c r="R46" s="1123"/>
      <c r="S46" s="1123"/>
      <c r="T46" s="1123"/>
      <c r="U46" s="1123"/>
      <c r="V46" s="1123"/>
      <c r="Y46" s="1111"/>
      <c r="AF46" s="1111"/>
    </row>
    <row r="47" spans="1:35">
      <c r="B47" s="338" t="s">
        <v>445</v>
      </c>
      <c r="F47" s="343"/>
    </row>
    <row r="48" spans="1:35" ht="15.75" customHeight="1">
      <c r="B48" s="338" t="s">
        <v>446</v>
      </c>
      <c r="F48" s="1151"/>
    </row>
    <row r="49" spans="2:6" ht="15.75" customHeight="1">
      <c r="B49" s="338" t="s">
        <v>364</v>
      </c>
      <c r="F49" s="1151"/>
    </row>
    <row r="50" spans="2:6">
      <c r="B50" s="338" t="s">
        <v>301</v>
      </c>
    </row>
    <row r="51" spans="2:6">
      <c r="B51" s="338" t="s">
        <v>467</v>
      </c>
    </row>
    <row r="52" spans="2:6">
      <c r="B52" s="338" t="s">
        <v>468</v>
      </c>
    </row>
    <row r="53" spans="2:6">
      <c r="B53" s="338" t="s">
        <v>485</v>
      </c>
    </row>
    <row r="54" spans="2:6">
      <c r="B54" s="338" t="s">
        <v>469</v>
      </c>
    </row>
    <row r="55" spans="2:6">
      <c r="B55" s="338" t="s">
        <v>160</v>
      </c>
    </row>
    <row r="56" spans="2:6">
      <c r="B56" s="338" t="s">
        <v>140</v>
      </c>
    </row>
    <row r="57" spans="2:6">
      <c r="B57" s="338" t="s">
        <v>78</v>
      </c>
    </row>
  </sheetData>
  <mergeCells count="128">
    <mergeCell ref="B3:AI3"/>
    <mergeCell ref="A4:AK4"/>
    <mergeCell ref="B7:F7"/>
    <mergeCell ref="G7:Q7"/>
    <mergeCell ref="S7:X7"/>
    <mergeCell ref="Y7:AI7"/>
    <mergeCell ref="B13:H13"/>
    <mergeCell ref="I13:N13"/>
    <mergeCell ref="O13:T13"/>
    <mergeCell ref="U13:Z13"/>
    <mergeCell ref="AA13:AF13"/>
    <mergeCell ref="C17:H17"/>
    <mergeCell ref="I17:P17"/>
    <mergeCell ref="Q17:Z17"/>
    <mergeCell ref="AA17:AD17"/>
    <mergeCell ref="AE17:AI17"/>
    <mergeCell ref="C18:H18"/>
    <mergeCell ref="I18:P18"/>
    <mergeCell ref="Q18:Z18"/>
    <mergeCell ref="AA18:AD18"/>
    <mergeCell ref="AE18:AI18"/>
    <mergeCell ref="C19:H19"/>
    <mergeCell ref="I19:P19"/>
    <mergeCell ref="Q19:Z19"/>
    <mergeCell ref="AA19:AD19"/>
    <mergeCell ref="AE19:AI19"/>
    <mergeCell ref="C20:H20"/>
    <mergeCell ref="I20:P20"/>
    <mergeCell ref="Q20:Z20"/>
    <mergeCell ref="AA20:AD20"/>
    <mergeCell ref="AE20:AI20"/>
    <mergeCell ref="C21:H21"/>
    <mergeCell ref="I21:P21"/>
    <mergeCell ref="Q21:Z21"/>
    <mergeCell ref="AA21:AD21"/>
    <mergeCell ref="AE21:AI21"/>
    <mergeCell ref="C22:H22"/>
    <mergeCell ref="I22:P22"/>
    <mergeCell ref="Q22:Z22"/>
    <mergeCell ref="AA22:AD22"/>
    <mergeCell ref="AE22:AI22"/>
    <mergeCell ref="C23:H23"/>
    <mergeCell ref="I23:P23"/>
    <mergeCell ref="Q23:Z23"/>
    <mergeCell ref="AA23:AD23"/>
    <mergeCell ref="AE23:AI23"/>
    <mergeCell ref="C24:U24"/>
    <mergeCell ref="V24:AD24"/>
    <mergeCell ref="AE24:AI24"/>
    <mergeCell ref="C25:H25"/>
    <mergeCell ref="I25:P25"/>
    <mergeCell ref="Q25:Z25"/>
    <mergeCell ref="AA25:AD25"/>
    <mergeCell ref="AE25:AI25"/>
    <mergeCell ref="C26:H26"/>
    <mergeCell ref="I26:P26"/>
    <mergeCell ref="Q26:Z26"/>
    <mergeCell ref="AA26:AD26"/>
    <mergeCell ref="AE26:AI26"/>
    <mergeCell ref="C27:H27"/>
    <mergeCell ref="I27:P27"/>
    <mergeCell ref="Q27:Z27"/>
    <mergeCell ref="AA27:AD27"/>
    <mergeCell ref="AE27:AI27"/>
    <mergeCell ref="C28:H28"/>
    <mergeCell ref="I28:P28"/>
    <mergeCell ref="Q28:Z28"/>
    <mergeCell ref="AA28:AD28"/>
    <mergeCell ref="AE28:AI28"/>
    <mergeCell ref="C29:H29"/>
    <mergeCell ref="I29:P29"/>
    <mergeCell ref="Q29:Z29"/>
    <mergeCell ref="AA29:AD29"/>
    <mergeCell ref="AE29:AI29"/>
    <mergeCell ref="C30:H30"/>
    <mergeCell ref="I30:P30"/>
    <mergeCell ref="Q30:Z30"/>
    <mergeCell ref="AA30:AD30"/>
    <mergeCell ref="AE30:AI30"/>
    <mergeCell ref="C31:U31"/>
    <mergeCell ref="V31:AD31"/>
    <mergeCell ref="AE31:AI31"/>
    <mergeCell ref="C32:H32"/>
    <mergeCell ref="I32:P32"/>
    <mergeCell ref="Q32:Z32"/>
    <mergeCell ref="AA32:AD32"/>
    <mergeCell ref="AE32:AI32"/>
    <mergeCell ref="C33:H33"/>
    <mergeCell ref="I33:P33"/>
    <mergeCell ref="Q33:Z33"/>
    <mergeCell ref="AA33:AD33"/>
    <mergeCell ref="AE33:AI33"/>
    <mergeCell ref="C34:H34"/>
    <mergeCell ref="I34:P34"/>
    <mergeCell ref="Q34:Z34"/>
    <mergeCell ref="AA34:AD34"/>
    <mergeCell ref="AE34:AI34"/>
    <mergeCell ref="C35:H35"/>
    <mergeCell ref="I35:P35"/>
    <mergeCell ref="Q35:Z35"/>
    <mergeCell ref="AA35:AD35"/>
    <mergeCell ref="AE35:AI35"/>
    <mergeCell ref="C36:H36"/>
    <mergeCell ref="I36:P36"/>
    <mergeCell ref="Q36:Z36"/>
    <mergeCell ref="AA36:AD36"/>
    <mergeCell ref="AE36:AI36"/>
    <mergeCell ref="C37:H37"/>
    <mergeCell ref="I37:P37"/>
    <mergeCell ref="Q37:Z37"/>
    <mergeCell ref="AA37:AD37"/>
    <mergeCell ref="AE37:AI37"/>
    <mergeCell ref="C38:U38"/>
    <mergeCell ref="V38:AD38"/>
    <mergeCell ref="AE38:AI38"/>
    <mergeCell ref="V39:AD39"/>
    <mergeCell ref="AE39:AI39"/>
    <mergeCell ref="B45:F45"/>
    <mergeCell ref="B46:F46"/>
    <mergeCell ref="G46:L46"/>
    <mergeCell ref="B11:H12"/>
    <mergeCell ref="I11:N12"/>
    <mergeCell ref="O11:T12"/>
    <mergeCell ref="U11:Z12"/>
    <mergeCell ref="AA11:AF12"/>
    <mergeCell ref="B18:B24"/>
    <mergeCell ref="B25:B31"/>
    <mergeCell ref="B32:B38"/>
  </mergeCells>
  <phoneticPr fontId="22" type="Hiragana"/>
  <pageMargins left="0.7" right="0.7" top="0.75" bottom="0.75" header="0.51180555555555551" footer="0.51180555555555551"/>
  <pageSetup paperSize="9" scale="79" fitToWidth="1" fitToHeight="0" orientation="portrait" usePrinterDefaults="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9" tint="0.6"/>
    <pageSetUpPr fitToPage="1"/>
  </sheetPr>
  <dimension ref="A1:IV111"/>
  <sheetViews>
    <sheetView topLeftCell="B1" zoomScale="90" zoomScaleNormal="90" workbookViewId="0">
      <selection activeCell="B112" sqref="B112"/>
    </sheetView>
  </sheetViews>
  <sheetFormatPr defaultColWidth="4" defaultRowHeight="13.5"/>
  <cols>
    <col min="1" max="1" width="3.5" style="2" bestFit="1" customWidth="1"/>
    <col min="2" max="2" width="9.375" style="2" bestFit="1" customWidth="1"/>
    <col min="3" max="6" width="2.625" style="2" customWidth="1"/>
    <col min="7" max="10" width="2.625" style="1151" customWidth="1"/>
    <col min="11" max="11" width="2.625" style="2" customWidth="1"/>
    <col min="12" max="14" width="2.625" style="1151" customWidth="1"/>
    <col min="15" max="15" width="2.625" style="2" customWidth="1"/>
    <col min="16" max="19" width="2.625" style="1151" customWidth="1"/>
    <col min="20" max="20" width="2.625" style="2" customWidth="1"/>
    <col min="21" max="24" width="2.625" style="1151" customWidth="1"/>
    <col min="25" max="25" width="2.625" style="2" customWidth="1"/>
    <col min="26" max="31" width="2.625" style="1151" customWidth="1"/>
    <col min="32" max="32" width="2.625" style="2" customWidth="1"/>
    <col min="33" max="34" width="2.625" style="1151" customWidth="1"/>
    <col min="35" max="256" width="4.25" style="1151" bestFit="1" customWidth="1"/>
    <col min="257" max="16384" width="4" style="1"/>
  </cols>
  <sheetData>
    <row r="1" spans="1:256">
      <c r="A1" s="343"/>
      <c r="B1" s="338" t="s">
        <v>284</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3"/>
      <c r="AZ1" s="343"/>
      <c r="BA1" s="343"/>
      <c r="BB1" s="343"/>
      <c r="BC1" s="343"/>
      <c r="BD1" s="343"/>
      <c r="BE1" s="343"/>
      <c r="BF1" s="343"/>
      <c r="BG1" s="343"/>
      <c r="BH1" s="343"/>
      <c r="BI1" s="343"/>
      <c r="BJ1" s="343"/>
      <c r="BK1" s="343"/>
      <c r="BL1" s="343"/>
      <c r="BM1" s="343"/>
      <c r="BN1" s="343"/>
      <c r="BO1" s="343"/>
      <c r="BP1" s="343"/>
      <c r="BQ1" s="343"/>
      <c r="BR1" s="343"/>
      <c r="BS1" s="343"/>
      <c r="BT1" s="343"/>
      <c r="BU1" s="343"/>
      <c r="BV1" s="343"/>
      <c r="BW1" s="343"/>
      <c r="BX1" s="343"/>
      <c r="BY1" s="343"/>
      <c r="BZ1" s="343"/>
      <c r="CA1" s="343"/>
      <c r="CB1" s="343"/>
      <c r="CC1" s="343"/>
      <c r="CD1" s="343"/>
      <c r="CE1" s="343"/>
      <c r="CF1" s="343"/>
      <c r="CG1" s="343"/>
      <c r="CH1" s="343"/>
      <c r="CI1" s="343"/>
      <c r="CJ1" s="343"/>
      <c r="CK1" s="343"/>
      <c r="CL1" s="343"/>
      <c r="CM1" s="343"/>
      <c r="CN1" s="343"/>
      <c r="CO1" s="343"/>
      <c r="CP1" s="343"/>
      <c r="CQ1" s="343"/>
      <c r="CR1" s="343"/>
      <c r="CS1" s="343"/>
      <c r="CT1" s="343"/>
      <c r="CU1" s="343"/>
      <c r="CV1" s="343"/>
      <c r="CW1" s="343"/>
      <c r="CX1" s="343"/>
      <c r="CY1" s="343"/>
      <c r="CZ1" s="343"/>
      <c r="DA1" s="343"/>
      <c r="DB1" s="343"/>
      <c r="DC1" s="343"/>
      <c r="DD1" s="343"/>
      <c r="DE1" s="343"/>
      <c r="DF1" s="343"/>
      <c r="DG1" s="343"/>
      <c r="DH1" s="343"/>
      <c r="DI1" s="343"/>
      <c r="DJ1" s="343"/>
      <c r="DK1" s="343"/>
      <c r="DL1" s="343"/>
      <c r="DM1" s="343"/>
      <c r="DN1" s="343"/>
      <c r="DO1" s="343"/>
      <c r="DP1" s="343"/>
      <c r="DQ1" s="343"/>
      <c r="DR1" s="343"/>
      <c r="DS1" s="343"/>
      <c r="DT1" s="343"/>
      <c r="DU1" s="343"/>
      <c r="DV1" s="343"/>
      <c r="DW1" s="343"/>
      <c r="DX1" s="343"/>
      <c r="DY1" s="343"/>
      <c r="DZ1" s="343"/>
      <c r="EA1" s="343"/>
      <c r="EB1" s="343"/>
      <c r="EC1" s="343"/>
      <c r="ED1" s="343"/>
      <c r="EE1" s="343"/>
      <c r="EF1" s="343"/>
      <c r="EG1" s="343"/>
      <c r="EH1" s="343"/>
      <c r="EI1" s="343"/>
      <c r="EJ1" s="343"/>
      <c r="EK1" s="343"/>
      <c r="EL1" s="343"/>
      <c r="EM1" s="343"/>
      <c r="EN1" s="343"/>
      <c r="EO1" s="343"/>
      <c r="EP1" s="343"/>
      <c r="EQ1" s="343"/>
      <c r="ER1" s="343"/>
      <c r="ES1" s="343"/>
      <c r="ET1" s="343"/>
      <c r="EU1" s="343"/>
      <c r="EV1" s="343"/>
      <c r="EW1" s="343"/>
      <c r="EX1" s="343"/>
      <c r="EY1" s="343"/>
      <c r="EZ1" s="343"/>
      <c r="FA1" s="343"/>
      <c r="FB1" s="343"/>
      <c r="FC1" s="343"/>
      <c r="FD1" s="343"/>
      <c r="FE1" s="343"/>
      <c r="FF1" s="343"/>
      <c r="FG1" s="343"/>
      <c r="FH1" s="343"/>
      <c r="FI1" s="343"/>
      <c r="FJ1" s="343"/>
      <c r="FK1" s="343"/>
      <c r="FL1" s="343"/>
      <c r="FM1" s="343"/>
      <c r="FN1" s="343"/>
      <c r="FO1" s="343"/>
      <c r="FP1" s="343"/>
      <c r="FQ1" s="343"/>
      <c r="FR1" s="343"/>
      <c r="FS1" s="343"/>
      <c r="FT1" s="343"/>
      <c r="FU1" s="343"/>
      <c r="FV1" s="343"/>
      <c r="FW1" s="343"/>
      <c r="FX1" s="343"/>
      <c r="FY1" s="343"/>
      <c r="FZ1" s="343"/>
      <c r="GA1" s="343"/>
      <c r="GB1" s="343"/>
      <c r="GC1" s="343"/>
      <c r="GD1" s="343"/>
      <c r="GE1" s="343"/>
      <c r="GF1" s="343"/>
      <c r="GG1" s="343"/>
      <c r="GH1" s="343"/>
      <c r="GI1" s="343"/>
      <c r="GJ1" s="343"/>
      <c r="GK1" s="343"/>
      <c r="GL1" s="343"/>
      <c r="GM1" s="343"/>
      <c r="GN1" s="343"/>
      <c r="GO1" s="343"/>
      <c r="GP1" s="343"/>
      <c r="GQ1" s="343"/>
      <c r="GR1" s="343"/>
      <c r="GS1" s="343"/>
      <c r="GT1" s="343"/>
      <c r="GU1" s="343"/>
      <c r="GV1" s="343"/>
      <c r="GW1" s="343"/>
      <c r="GX1" s="343"/>
      <c r="GY1" s="343"/>
      <c r="GZ1" s="343"/>
      <c r="HA1" s="343"/>
      <c r="HB1" s="343"/>
      <c r="HC1" s="343"/>
      <c r="HD1" s="343"/>
      <c r="HE1" s="343"/>
      <c r="HF1" s="343"/>
      <c r="HG1" s="343"/>
      <c r="HH1" s="343"/>
      <c r="HI1" s="343"/>
      <c r="HJ1" s="343"/>
      <c r="HK1" s="343"/>
      <c r="HL1" s="343"/>
      <c r="HM1" s="343"/>
      <c r="HN1" s="343"/>
      <c r="HO1" s="343"/>
      <c r="HP1" s="343"/>
      <c r="HQ1" s="343"/>
      <c r="HR1" s="343"/>
      <c r="HS1" s="343"/>
      <c r="HT1" s="343"/>
      <c r="HU1" s="343"/>
      <c r="HV1" s="343"/>
      <c r="HW1" s="343"/>
      <c r="HX1" s="343"/>
      <c r="HY1" s="343"/>
      <c r="HZ1" s="343"/>
      <c r="IA1" s="343"/>
      <c r="IB1" s="343"/>
      <c r="IC1" s="343"/>
      <c r="ID1" s="343"/>
      <c r="IE1" s="343"/>
      <c r="IF1" s="343"/>
      <c r="IG1" s="343"/>
      <c r="IH1" s="343"/>
      <c r="II1" s="343"/>
      <c r="IJ1" s="343"/>
      <c r="IK1" s="343"/>
      <c r="IL1" s="343"/>
      <c r="IM1" s="343"/>
      <c r="IN1" s="343"/>
      <c r="IO1" s="343"/>
      <c r="IP1" s="343"/>
      <c r="IQ1" s="343"/>
      <c r="IR1" s="343"/>
      <c r="IS1" s="343"/>
      <c r="IT1" s="343"/>
      <c r="IU1" s="343"/>
      <c r="IV1" s="343"/>
    </row>
    <row r="2" spans="1:256">
      <c r="A2" s="343"/>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row>
    <row r="3" spans="1:256" ht="26.25" customHeight="1">
      <c r="A3" s="343"/>
      <c r="B3" s="1091" t="s">
        <v>439</v>
      </c>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c r="AD3" s="1091"/>
      <c r="AE3" s="1091"/>
      <c r="AF3" s="1091"/>
      <c r="AG3" s="1091"/>
      <c r="AH3" s="1091"/>
      <c r="AI3" s="1091"/>
      <c r="AJ3" s="343"/>
      <c r="AK3" s="343"/>
      <c r="AL3" s="343"/>
      <c r="AM3" s="343"/>
      <c r="AN3" s="343"/>
      <c r="AO3" s="343"/>
      <c r="AP3" s="343"/>
      <c r="AQ3" s="343"/>
      <c r="AR3" s="343"/>
      <c r="AS3" s="343"/>
      <c r="AT3" s="343"/>
      <c r="AU3" s="343"/>
      <c r="AV3" s="343"/>
      <c r="AW3" s="343"/>
      <c r="AX3" s="343"/>
      <c r="AY3" s="343"/>
      <c r="AZ3" s="343"/>
      <c r="BA3" s="343"/>
      <c r="BB3" s="343"/>
      <c r="BC3" s="343"/>
      <c r="BD3" s="343"/>
      <c r="BE3" s="343"/>
      <c r="BF3" s="343"/>
      <c r="BG3" s="343"/>
      <c r="BH3" s="343"/>
      <c r="BI3" s="343"/>
      <c r="BJ3" s="343"/>
      <c r="BK3" s="343"/>
      <c r="BL3" s="343"/>
      <c r="BM3" s="343"/>
      <c r="BN3" s="343"/>
      <c r="BO3" s="343"/>
      <c r="BP3" s="343"/>
      <c r="BQ3" s="343"/>
      <c r="BR3" s="343"/>
      <c r="BS3" s="343"/>
      <c r="BT3" s="343"/>
      <c r="BU3" s="343"/>
      <c r="BV3" s="343"/>
      <c r="BW3" s="343"/>
      <c r="BX3" s="343"/>
      <c r="BY3" s="343"/>
      <c r="BZ3" s="343"/>
      <c r="CA3" s="343"/>
      <c r="CB3" s="343"/>
      <c r="CC3" s="343"/>
      <c r="CD3" s="343"/>
      <c r="CE3" s="343"/>
      <c r="CF3" s="343"/>
      <c r="CG3" s="343"/>
      <c r="CH3" s="343"/>
      <c r="CI3" s="343"/>
      <c r="CJ3" s="343"/>
      <c r="CK3" s="343"/>
      <c r="CL3" s="343"/>
      <c r="CM3" s="343"/>
      <c r="CN3" s="343"/>
      <c r="CO3" s="343"/>
      <c r="CP3" s="343"/>
      <c r="CQ3" s="343"/>
      <c r="CR3" s="343"/>
      <c r="CS3" s="343"/>
      <c r="CT3" s="343"/>
      <c r="CU3" s="343"/>
      <c r="CV3" s="343"/>
      <c r="CW3" s="343"/>
      <c r="CX3" s="343"/>
      <c r="CY3" s="343"/>
      <c r="CZ3" s="343"/>
      <c r="DA3" s="343"/>
      <c r="DB3" s="343"/>
      <c r="DC3" s="343"/>
      <c r="DD3" s="343"/>
      <c r="DE3" s="343"/>
      <c r="DF3" s="343"/>
      <c r="DG3" s="343"/>
      <c r="DH3" s="343"/>
      <c r="DI3" s="343"/>
      <c r="DJ3" s="343"/>
      <c r="DK3" s="343"/>
      <c r="DL3" s="343"/>
      <c r="DM3" s="343"/>
      <c r="DN3" s="343"/>
      <c r="DO3" s="343"/>
      <c r="DP3" s="343"/>
      <c r="DQ3" s="343"/>
      <c r="DR3" s="343"/>
      <c r="DS3" s="343"/>
      <c r="DT3" s="343"/>
      <c r="DU3" s="343"/>
      <c r="DV3" s="343"/>
      <c r="DW3" s="343"/>
      <c r="DX3" s="343"/>
      <c r="DY3" s="343"/>
      <c r="DZ3" s="343"/>
      <c r="EA3" s="343"/>
      <c r="EB3" s="343"/>
      <c r="EC3" s="343"/>
      <c r="ED3" s="343"/>
      <c r="EE3" s="343"/>
      <c r="EF3" s="343"/>
      <c r="EG3" s="343"/>
      <c r="EH3" s="343"/>
      <c r="EI3" s="343"/>
      <c r="EJ3" s="343"/>
      <c r="EK3" s="343"/>
      <c r="EL3" s="343"/>
      <c r="EM3" s="343"/>
      <c r="EN3" s="343"/>
      <c r="EO3" s="343"/>
      <c r="EP3" s="343"/>
      <c r="EQ3" s="343"/>
      <c r="ER3" s="343"/>
      <c r="ES3" s="343"/>
      <c r="ET3" s="343"/>
      <c r="EU3" s="343"/>
      <c r="EV3" s="343"/>
      <c r="EW3" s="343"/>
      <c r="EX3" s="343"/>
      <c r="EY3" s="343"/>
      <c r="EZ3" s="343"/>
      <c r="FA3" s="343"/>
      <c r="FB3" s="343"/>
      <c r="FC3" s="343"/>
      <c r="FD3" s="343"/>
      <c r="FE3" s="343"/>
      <c r="FF3" s="343"/>
      <c r="FG3" s="343"/>
      <c r="FH3" s="343"/>
      <c r="FI3" s="343"/>
      <c r="FJ3" s="343"/>
      <c r="FK3" s="343"/>
      <c r="FL3" s="343"/>
      <c r="FM3" s="343"/>
      <c r="FN3" s="343"/>
      <c r="FO3" s="343"/>
      <c r="FP3" s="343"/>
      <c r="FQ3" s="343"/>
      <c r="FR3" s="343"/>
      <c r="FS3" s="343"/>
      <c r="FT3" s="343"/>
      <c r="FU3" s="343"/>
      <c r="FV3" s="343"/>
      <c r="FW3" s="343"/>
      <c r="FX3" s="343"/>
      <c r="FY3" s="343"/>
      <c r="FZ3" s="343"/>
      <c r="GA3" s="343"/>
      <c r="GB3" s="343"/>
      <c r="GC3" s="343"/>
      <c r="GD3" s="343"/>
      <c r="GE3" s="343"/>
      <c r="GF3" s="343"/>
      <c r="GG3" s="343"/>
      <c r="GH3" s="343"/>
      <c r="GI3" s="343"/>
      <c r="GJ3" s="343"/>
      <c r="GK3" s="343"/>
      <c r="GL3" s="343"/>
      <c r="GM3" s="343"/>
      <c r="GN3" s="343"/>
      <c r="GO3" s="343"/>
      <c r="GP3" s="343"/>
      <c r="GQ3" s="343"/>
      <c r="GR3" s="343"/>
      <c r="GS3" s="343"/>
      <c r="GT3" s="343"/>
      <c r="GU3" s="343"/>
      <c r="GV3" s="343"/>
      <c r="GW3" s="343"/>
      <c r="GX3" s="343"/>
      <c r="GY3" s="343"/>
      <c r="GZ3" s="343"/>
      <c r="HA3" s="343"/>
      <c r="HB3" s="343"/>
      <c r="HC3" s="343"/>
      <c r="HD3" s="343"/>
      <c r="HE3" s="343"/>
      <c r="HF3" s="343"/>
      <c r="HG3" s="343"/>
      <c r="HH3" s="343"/>
      <c r="HI3" s="343"/>
      <c r="HJ3" s="343"/>
      <c r="HK3" s="343"/>
      <c r="HL3" s="343"/>
      <c r="HM3" s="343"/>
      <c r="HN3" s="343"/>
      <c r="HO3" s="343"/>
      <c r="HP3" s="343"/>
      <c r="HQ3" s="343"/>
      <c r="HR3" s="343"/>
      <c r="HS3" s="343"/>
      <c r="HT3" s="343"/>
      <c r="HU3" s="343"/>
      <c r="HV3" s="343"/>
      <c r="HW3" s="343"/>
      <c r="HX3" s="343"/>
      <c r="HY3" s="343"/>
      <c r="HZ3" s="343"/>
      <c r="IA3" s="343"/>
      <c r="IB3" s="343"/>
      <c r="IC3" s="343"/>
      <c r="ID3" s="343"/>
      <c r="IE3" s="343"/>
      <c r="IF3" s="343"/>
      <c r="IG3" s="343"/>
      <c r="IH3" s="343"/>
      <c r="II3" s="343"/>
      <c r="IJ3" s="343"/>
      <c r="IK3" s="343"/>
      <c r="IL3" s="343"/>
      <c r="IM3" s="343"/>
      <c r="IN3" s="343"/>
      <c r="IO3" s="343"/>
      <c r="IP3" s="343"/>
      <c r="IQ3" s="343"/>
      <c r="IR3" s="343"/>
      <c r="IS3" s="343"/>
      <c r="IT3" s="343"/>
      <c r="IU3" s="343"/>
      <c r="IV3" s="343"/>
    </row>
    <row r="4" spans="1:256" ht="15" customHeight="1">
      <c r="A4" s="1024" t="s">
        <v>478</v>
      </c>
      <c r="B4" s="1024"/>
      <c r="C4" s="1024"/>
      <c r="D4" s="1024"/>
      <c r="E4" s="1024"/>
      <c r="F4" s="1024"/>
      <c r="G4" s="1024"/>
      <c r="H4" s="1024"/>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343"/>
      <c r="AM4" s="343"/>
      <c r="AN4" s="343"/>
      <c r="AO4" s="343"/>
      <c r="AP4" s="343"/>
      <c r="AQ4" s="343"/>
      <c r="AR4" s="343"/>
      <c r="AS4" s="343"/>
      <c r="AT4" s="343"/>
      <c r="AU4" s="343"/>
      <c r="AV4" s="343"/>
      <c r="AW4" s="343"/>
      <c r="AX4" s="343"/>
      <c r="AY4" s="343"/>
      <c r="AZ4" s="343"/>
      <c r="BA4" s="343"/>
      <c r="BB4" s="343"/>
      <c r="BC4" s="343"/>
      <c r="BD4" s="343"/>
      <c r="BE4" s="343"/>
      <c r="BF4" s="343"/>
      <c r="BG4" s="343"/>
      <c r="BH4" s="343"/>
      <c r="BI4" s="343"/>
      <c r="BJ4" s="343"/>
      <c r="BK4" s="343"/>
      <c r="BL4" s="343"/>
      <c r="BM4" s="343"/>
      <c r="BN4" s="343"/>
      <c r="BO4" s="343"/>
      <c r="BP4" s="343"/>
      <c r="BQ4" s="343"/>
      <c r="BR4" s="343"/>
      <c r="BS4" s="343"/>
      <c r="BT4" s="343"/>
      <c r="BU4" s="343"/>
      <c r="BV4" s="343"/>
      <c r="BW4" s="343"/>
      <c r="BX4" s="343"/>
      <c r="BY4" s="343"/>
      <c r="BZ4" s="343"/>
      <c r="CA4" s="343"/>
      <c r="CB4" s="343"/>
      <c r="CC4" s="343"/>
      <c r="CD4" s="343"/>
      <c r="CE4" s="343"/>
      <c r="CF4" s="343"/>
      <c r="CG4" s="343"/>
      <c r="CH4" s="343"/>
      <c r="CI4" s="343"/>
      <c r="CJ4" s="343"/>
      <c r="CK4" s="343"/>
      <c r="CL4" s="343"/>
      <c r="CM4" s="343"/>
      <c r="CN4" s="343"/>
      <c r="CO4" s="343"/>
      <c r="CP4" s="343"/>
      <c r="CQ4" s="343"/>
      <c r="CR4" s="343"/>
      <c r="CS4" s="343"/>
      <c r="CT4" s="343"/>
      <c r="CU4" s="343"/>
      <c r="CV4" s="343"/>
      <c r="CW4" s="343"/>
      <c r="CX4" s="343"/>
      <c r="CY4" s="343"/>
      <c r="CZ4" s="343"/>
      <c r="DA4" s="343"/>
      <c r="DB4" s="343"/>
      <c r="DC4" s="343"/>
      <c r="DD4" s="343"/>
      <c r="DE4" s="343"/>
      <c r="DF4" s="343"/>
      <c r="DG4" s="343"/>
      <c r="DH4" s="343"/>
      <c r="DI4" s="343"/>
      <c r="DJ4" s="343"/>
      <c r="DK4" s="343"/>
      <c r="DL4" s="343"/>
      <c r="DM4" s="343"/>
      <c r="DN4" s="343"/>
      <c r="DO4" s="343"/>
      <c r="DP4" s="343"/>
      <c r="DQ4" s="343"/>
      <c r="DR4" s="343"/>
      <c r="DS4" s="343"/>
      <c r="DT4" s="343"/>
      <c r="DU4" s="343"/>
      <c r="DV4" s="343"/>
      <c r="DW4" s="343"/>
      <c r="DX4" s="343"/>
      <c r="DY4" s="343"/>
      <c r="DZ4" s="343"/>
      <c r="EA4" s="343"/>
      <c r="EB4" s="343"/>
      <c r="EC4" s="343"/>
      <c r="ED4" s="343"/>
      <c r="EE4" s="343"/>
      <c r="EF4" s="343"/>
      <c r="EG4" s="343"/>
      <c r="EH4" s="343"/>
      <c r="EI4" s="343"/>
      <c r="EJ4" s="343"/>
      <c r="EK4" s="343"/>
      <c r="EL4" s="343"/>
      <c r="EM4" s="343"/>
      <c r="EN4" s="343"/>
      <c r="EO4" s="343"/>
      <c r="EP4" s="343"/>
      <c r="EQ4" s="343"/>
      <c r="ER4" s="343"/>
      <c r="ES4" s="343"/>
      <c r="ET4" s="343"/>
      <c r="EU4" s="343"/>
      <c r="EV4" s="343"/>
      <c r="EW4" s="343"/>
      <c r="EX4" s="343"/>
      <c r="EY4" s="343"/>
      <c r="EZ4" s="343"/>
      <c r="FA4" s="343"/>
      <c r="FB4" s="343"/>
      <c r="FC4" s="343"/>
      <c r="FD4" s="343"/>
      <c r="FE4" s="343"/>
      <c r="FF4" s="343"/>
      <c r="FG4" s="343"/>
      <c r="FH4" s="343"/>
      <c r="FI4" s="343"/>
      <c r="FJ4" s="343"/>
      <c r="FK4" s="343"/>
      <c r="FL4" s="343"/>
      <c r="FM4" s="343"/>
      <c r="FN4" s="343"/>
      <c r="FO4" s="343"/>
      <c r="FP4" s="343"/>
      <c r="FQ4" s="343"/>
      <c r="FR4" s="343"/>
      <c r="FS4" s="343"/>
      <c r="FT4" s="343"/>
      <c r="FU4" s="343"/>
      <c r="FV4" s="343"/>
      <c r="FW4" s="343"/>
      <c r="FX4" s="343"/>
      <c r="FY4" s="343"/>
      <c r="FZ4" s="343"/>
      <c r="GA4" s="343"/>
      <c r="GB4" s="343"/>
      <c r="GC4" s="343"/>
      <c r="GD4" s="343"/>
      <c r="GE4" s="343"/>
      <c r="GF4" s="343"/>
      <c r="GG4" s="343"/>
      <c r="GH4" s="343"/>
      <c r="GI4" s="343"/>
      <c r="GJ4" s="343"/>
      <c r="GK4" s="343"/>
      <c r="GL4" s="343"/>
      <c r="GM4" s="343"/>
      <c r="GN4" s="343"/>
      <c r="GO4" s="343"/>
      <c r="GP4" s="343"/>
      <c r="GQ4" s="343"/>
      <c r="GR4" s="343"/>
      <c r="GS4" s="343"/>
      <c r="GT4" s="343"/>
      <c r="GU4" s="343"/>
      <c r="GV4" s="343"/>
      <c r="GW4" s="343"/>
      <c r="GX4" s="343"/>
      <c r="GY4" s="343"/>
      <c r="GZ4" s="343"/>
      <c r="HA4" s="343"/>
      <c r="HB4" s="343"/>
      <c r="HC4" s="343"/>
      <c r="HD4" s="343"/>
      <c r="HE4" s="343"/>
      <c r="HF4" s="343"/>
      <c r="HG4" s="343"/>
      <c r="HH4" s="343"/>
      <c r="HI4" s="343"/>
      <c r="HJ4" s="343"/>
      <c r="HK4" s="343"/>
      <c r="HL4" s="343"/>
      <c r="HM4" s="343"/>
      <c r="HN4" s="343"/>
      <c r="HO4" s="343"/>
      <c r="HP4" s="343"/>
      <c r="HQ4" s="343"/>
      <c r="HR4" s="343"/>
      <c r="HS4" s="343"/>
      <c r="HT4" s="343"/>
      <c r="HU4" s="343"/>
      <c r="HV4" s="343"/>
      <c r="HW4" s="343"/>
      <c r="HX4" s="343"/>
      <c r="HY4" s="343"/>
      <c r="HZ4" s="343"/>
      <c r="IA4" s="343"/>
      <c r="IB4" s="343"/>
      <c r="IC4" s="343"/>
      <c r="ID4" s="343"/>
      <c r="IE4" s="343"/>
      <c r="IF4" s="343"/>
      <c r="IG4" s="343"/>
      <c r="IH4" s="343"/>
      <c r="II4" s="343"/>
      <c r="IJ4" s="343"/>
      <c r="IK4" s="343"/>
      <c r="IL4" s="343"/>
      <c r="IM4" s="343"/>
      <c r="IN4" s="343"/>
      <c r="IO4" s="343"/>
      <c r="IP4" s="343"/>
      <c r="IQ4" s="343"/>
      <c r="IR4" s="343"/>
      <c r="IS4" s="343"/>
      <c r="IT4" s="343"/>
      <c r="IU4" s="343"/>
      <c r="IV4" s="343"/>
    </row>
    <row r="5" spans="1:256" ht="15" customHeight="1">
      <c r="A5" s="1080"/>
      <c r="B5" s="1080"/>
      <c r="C5" s="1080"/>
      <c r="D5" s="1080"/>
      <c r="E5" s="1080"/>
      <c r="F5" s="1080"/>
      <c r="G5" s="1080"/>
      <c r="H5" s="1080"/>
      <c r="I5" s="1080"/>
      <c r="J5" s="1080"/>
      <c r="K5" s="1151"/>
      <c r="L5" s="343"/>
      <c r="M5" s="1108" t="s">
        <v>406</v>
      </c>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343"/>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3"/>
      <c r="BO5" s="343"/>
      <c r="BP5" s="343"/>
      <c r="BQ5" s="343"/>
      <c r="BR5" s="343"/>
      <c r="BS5" s="343"/>
      <c r="BT5" s="343"/>
      <c r="BU5" s="343"/>
      <c r="BV5" s="343"/>
      <c r="BW5" s="343"/>
      <c r="BX5" s="343"/>
      <c r="BY5" s="343"/>
      <c r="BZ5" s="343"/>
      <c r="CA5" s="343"/>
      <c r="CB5" s="343"/>
      <c r="CC5" s="343"/>
      <c r="CD5" s="343"/>
      <c r="CE5" s="343"/>
      <c r="CF5" s="343"/>
      <c r="CG5" s="343"/>
      <c r="CH5" s="343"/>
      <c r="CI5" s="343"/>
      <c r="CJ5" s="343"/>
      <c r="CK5" s="343"/>
      <c r="CL5" s="343"/>
      <c r="CM5" s="343"/>
      <c r="CN5" s="343"/>
      <c r="CO5" s="343"/>
      <c r="CP5" s="343"/>
      <c r="CQ5" s="343"/>
      <c r="CR5" s="343"/>
      <c r="CS5" s="343"/>
      <c r="CT5" s="343"/>
      <c r="CU5" s="343"/>
      <c r="CV5" s="343"/>
      <c r="CW5" s="343"/>
      <c r="CX5" s="343"/>
      <c r="CY5" s="343"/>
      <c r="CZ5" s="343"/>
      <c r="DA5" s="343"/>
      <c r="DB5" s="343"/>
      <c r="DC5" s="343"/>
      <c r="DD5" s="343"/>
      <c r="DE5" s="343"/>
      <c r="DF5" s="343"/>
      <c r="DG5" s="343"/>
      <c r="DH5" s="343"/>
      <c r="DI5" s="343"/>
      <c r="DJ5" s="343"/>
      <c r="DK5" s="343"/>
      <c r="DL5" s="343"/>
      <c r="DM5" s="343"/>
      <c r="DN5" s="343"/>
      <c r="DO5" s="343"/>
      <c r="DP5" s="343"/>
      <c r="DQ5" s="343"/>
      <c r="DR5" s="343"/>
      <c r="DS5" s="343"/>
      <c r="DT5" s="343"/>
      <c r="DU5" s="343"/>
      <c r="DV5" s="343"/>
      <c r="DW5" s="343"/>
      <c r="DX5" s="343"/>
      <c r="DY5" s="343"/>
      <c r="DZ5" s="343"/>
      <c r="EA5" s="343"/>
      <c r="EB5" s="343"/>
      <c r="EC5" s="343"/>
      <c r="ED5" s="343"/>
      <c r="EE5" s="343"/>
      <c r="EF5" s="343"/>
      <c r="EG5" s="343"/>
      <c r="EH5" s="343"/>
      <c r="EI5" s="343"/>
      <c r="EJ5" s="343"/>
      <c r="EK5" s="343"/>
      <c r="EL5" s="343"/>
      <c r="EM5" s="343"/>
      <c r="EN5" s="343"/>
      <c r="EO5" s="343"/>
      <c r="EP5" s="343"/>
      <c r="EQ5" s="343"/>
      <c r="ER5" s="343"/>
      <c r="ES5" s="343"/>
      <c r="ET5" s="343"/>
      <c r="EU5" s="343"/>
      <c r="EV5" s="343"/>
      <c r="EW5" s="343"/>
      <c r="EX5" s="343"/>
      <c r="EY5" s="343"/>
      <c r="EZ5" s="343"/>
      <c r="FA5" s="343"/>
      <c r="FB5" s="343"/>
      <c r="FC5" s="343"/>
      <c r="FD5" s="343"/>
      <c r="FE5" s="343"/>
      <c r="FF5" s="343"/>
      <c r="FG5" s="343"/>
      <c r="FH5" s="343"/>
      <c r="FI5" s="343"/>
      <c r="FJ5" s="343"/>
      <c r="FK5" s="343"/>
      <c r="FL5" s="343"/>
      <c r="FM5" s="343"/>
      <c r="FN5" s="343"/>
      <c r="FO5" s="343"/>
      <c r="FP5" s="343"/>
      <c r="FQ5" s="343"/>
      <c r="FR5" s="343"/>
      <c r="FS5" s="343"/>
      <c r="FT5" s="343"/>
      <c r="FU5" s="343"/>
      <c r="FV5" s="343"/>
      <c r="FW5" s="343"/>
      <c r="FX5" s="343"/>
      <c r="FY5" s="343"/>
      <c r="FZ5" s="343"/>
      <c r="GA5" s="343"/>
      <c r="GB5" s="343"/>
      <c r="GC5" s="343"/>
      <c r="GD5" s="343"/>
      <c r="GE5" s="343"/>
      <c r="GF5" s="343"/>
      <c r="GG5" s="343"/>
      <c r="GH5" s="343"/>
      <c r="GI5" s="343"/>
      <c r="GJ5" s="343"/>
      <c r="GK5" s="343"/>
      <c r="GL5" s="343"/>
      <c r="GM5" s="343"/>
      <c r="GN5" s="343"/>
      <c r="GO5" s="343"/>
      <c r="GP5" s="343"/>
      <c r="GQ5" s="343"/>
      <c r="GR5" s="343"/>
      <c r="GS5" s="343"/>
      <c r="GT5" s="343"/>
      <c r="GU5" s="343"/>
      <c r="GV5" s="343"/>
      <c r="GW5" s="343"/>
      <c r="GX5" s="343"/>
      <c r="GY5" s="343"/>
      <c r="GZ5" s="343"/>
      <c r="HA5" s="343"/>
      <c r="HB5" s="343"/>
      <c r="HC5" s="343"/>
      <c r="HD5" s="343"/>
      <c r="HE5" s="343"/>
      <c r="HF5" s="343"/>
      <c r="HG5" s="343"/>
      <c r="HH5" s="343"/>
      <c r="HI5" s="343"/>
      <c r="HJ5" s="343"/>
      <c r="HK5" s="343"/>
      <c r="HL5" s="343"/>
      <c r="HM5" s="343"/>
      <c r="HN5" s="343"/>
      <c r="HO5" s="343"/>
      <c r="HP5" s="343"/>
      <c r="HQ5" s="343"/>
      <c r="HR5" s="343"/>
      <c r="HS5" s="343"/>
      <c r="HT5" s="343"/>
      <c r="HU5" s="343"/>
      <c r="HV5" s="343"/>
      <c r="HW5" s="343"/>
      <c r="HX5" s="343"/>
      <c r="HY5" s="343"/>
      <c r="HZ5" s="343"/>
      <c r="IA5" s="343"/>
      <c r="IB5" s="343"/>
      <c r="IC5" s="343"/>
      <c r="ID5" s="343"/>
      <c r="IE5" s="343"/>
      <c r="IF5" s="343"/>
      <c r="IG5" s="343"/>
      <c r="IH5" s="343"/>
      <c r="II5" s="343"/>
      <c r="IJ5" s="343"/>
      <c r="IK5" s="343"/>
      <c r="IL5" s="343"/>
      <c r="IM5" s="343"/>
      <c r="IN5" s="343"/>
      <c r="IO5" s="343"/>
      <c r="IP5" s="343"/>
      <c r="IQ5" s="343"/>
      <c r="IR5" s="343"/>
      <c r="IS5" s="343"/>
      <c r="IT5" s="343"/>
      <c r="IU5" s="343"/>
      <c r="IV5" s="343"/>
    </row>
    <row r="6" spans="1:256" ht="9.75" customHeight="1">
      <c r="A6" s="343"/>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343"/>
      <c r="BU6" s="343"/>
      <c r="BV6" s="343"/>
      <c r="BW6" s="343"/>
      <c r="BX6" s="343"/>
      <c r="BY6" s="343"/>
      <c r="BZ6" s="343"/>
      <c r="CA6" s="343"/>
      <c r="CB6" s="343"/>
      <c r="CC6" s="343"/>
      <c r="CD6" s="343"/>
      <c r="CE6" s="343"/>
      <c r="CF6" s="343"/>
      <c r="CG6" s="343"/>
      <c r="CH6" s="343"/>
      <c r="CI6" s="343"/>
      <c r="CJ6" s="343"/>
      <c r="CK6" s="343"/>
      <c r="CL6" s="343"/>
      <c r="CM6" s="343"/>
      <c r="CN6" s="343"/>
      <c r="CO6" s="343"/>
      <c r="CP6" s="343"/>
      <c r="CQ6" s="343"/>
      <c r="CR6" s="343"/>
      <c r="CS6" s="343"/>
      <c r="CT6" s="343"/>
      <c r="CU6" s="343"/>
      <c r="CV6" s="343"/>
      <c r="CW6" s="343"/>
      <c r="CX6" s="343"/>
      <c r="CY6" s="343"/>
      <c r="CZ6" s="343"/>
      <c r="DA6" s="343"/>
      <c r="DB6" s="343"/>
      <c r="DC6" s="343"/>
      <c r="DD6" s="343"/>
      <c r="DE6" s="343"/>
      <c r="DF6" s="343"/>
      <c r="DG6" s="343"/>
      <c r="DH6" s="343"/>
      <c r="DI6" s="343"/>
      <c r="DJ6" s="343"/>
      <c r="DK6" s="343"/>
      <c r="DL6" s="343"/>
      <c r="DM6" s="343"/>
      <c r="DN6" s="343"/>
      <c r="DO6" s="343"/>
      <c r="DP6" s="343"/>
      <c r="DQ6" s="343"/>
      <c r="DR6" s="343"/>
      <c r="DS6" s="343"/>
      <c r="DT6" s="343"/>
      <c r="DU6" s="343"/>
      <c r="DV6" s="343"/>
      <c r="DW6" s="343"/>
      <c r="DX6" s="343"/>
      <c r="DY6" s="343"/>
      <c r="DZ6" s="343"/>
      <c r="EA6" s="343"/>
      <c r="EB6" s="343"/>
      <c r="EC6" s="343"/>
      <c r="ED6" s="343"/>
      <c r="EE6" s="343"/>
      <c r="EF6" s="343"/>
      <c r="EG6" s="343"/>
      <c r="EH6" s="343"/>
      <c r="EI6" s="343"/>
      <c r="EJ6" s="343"/>
      <c r="EK6" s="343"/>
      <c r="EL6" s="343"/>
      <c r="EM6" s="343"/>
      <c r="EN6" s="343"/>
      <c r="EO6" s="343"/>
      <c r="EP6" s="343"/>
      <c r="EQ6" s="343"/>
      <c r="ER6" s="343"/>
      <c r="ES6" s="343"/>
      <c r="ET6" s="343"/>
      <c r="EU6" s="343"/>
      <c r="EV6" s="343"/>
      <c r="EW6" s="343"/>
      <c r="EX6" s="343"/>
      <c r="EY6" s="343"/>
      <c r="EZ6" s="343"/>
      <c r="FA6" s="343"/>
      <c r="FB6" s="343"/>
      <c r="FC6" s="343"/>
      <c r="FD6" s="343"/>
      <c r="FE6" s="343"/>
      <c r="FF6" s="343"/>
      <c r="FG6" s="343"/>
      <c r="FH6" s="343"/>
      <c r="FI6" s="343"/>
      <c r="FJ6" s="343"/>
      <c r="FK6" s="343"/>
      <c r="FL6" s="343"/>
      <c r="FM6" s="343"/>
      <c r="FN6" s="343"/>
      <c r="FO6" s="343"/>
      <c r="FP6" s="343"/>
      <c r="FQ6" s="343"/>
      <c r="FR6" s="343"/>
      <c r="FS6" s="343"/>
      <c r="FT6" s="343"/>
      <c r="FU6" s="343"/>
      <c r="FV6" s="343"/>
      <c r="FW6" s="343"/>
      <c r="FX6" s="343"/>
      <c r="FY6" s="343"/>
      <c r="FZ6" s="343"/>
      <c r="GA6" s="343"/>
      <c r="GB6" s="343"/>
      <c r="GC6" s="343"/>
      <c r="GD6" s="343"/>
      <c r="GE6" s="343"/>
      <c r="GF6" s="343"/>
      <c r="GG6" s="343"/>
      <c r="GH6" s="343"/>
      <c r="GI6" s="343"/>
      <c r="GJ6" s="343"/>
      <c r="GK6" s="343"/>
      <c r="GL6" s="343"/>
      <c r="GM6" s="343"/>
      <c r="GN6" s="343"/>
      <c r="GO6" s="343"/>
      <c r="GP6" s="343"/>
      <c r="GQ6" s="343"/>
      <c r="GR6" s="343"/>
      <c r="GS6" s="343"/>
      <c r="GT6" s="343"/>
      <c r="GU6" s="343"/>
      <c r="GV6" s="343"/>
      <c r="GW6" s="343"/>
      <c r="GX6" s="343"/>
      <c r="GY6" s="343"/>
      <c r="GZ6" s="343"/>
      <c r="HA6" s="343"/>
      <c r="HB6" s="343"/>
      <c r="HC6" s="343"/>
      <c r="HD6" s="343"/>
      <c r="HE6" s="343"/>
      <c r="HF6" s="343"/>
      <c r="HG6" s="343"/>
      <c r="HH6" s="343"/>
      <c r="HI6" s="343"/>
      <c r="HJ6" s="343"/>
      <c r="HK6" s="343"/>
      <c r="HL6" s="343"/>
      <c r="HM6" s="343"/>
      <c r="HN6" s="343"/>
      <c r="HO6" s="343"/>
      <c r="HP6" s="343"/>
      <c r="HQ6" s="343"/>
      <c r="HR6" s="343"/>
      <c r="HS6" s="343"/>
      <c r="HT6" s="343"/>
      <c r="HU6" s="343"/>
      <c r="HV6" s="343"/>
      <c r="HW6" s="343"/>
      <c r="HX6" s="343"/>
      <c r="HY6" s="343"/>
      <c r="HZ6" s="343"/>
      <c r="IA6" s="343"/>
      <c r="IB6" s="343"/>
      <c r="IC6" s="343"/>
      <c r="ID6" s="343"/>
      <c r="IE6" s="343"/>
      <c r="IF6" s="343"/>
      <c r="IG6" s="343"/>
      <c r="IH6" s="343"/>
      <c r="II6" s="343"/>
      <c r="IJ6" s="343"/>
      <c r="IK6" s="343"/>
      <c r="IL6" s="343"/>
      <c r="IM6" s="343"/>
      <c r="IN6" s="343"/>
      <c r="IO6" s="343"/>
      <c r="IP6" s="343"/>
      <c r="IQ6" s="343"/>
      <c r="IR6" s="343"/>
      <c r="IS6" s="343"/>
      <c r="IT6" s="343"/>
      <c r="IU6" s="343"/>
      <c r="IV6" s="343"/>
    </row>
    <row r="7" spans="1:256" s="1111" customFormat="1" ht="22.5" customHeight="1">
      <c r="B7" s="1092" t="s">
        <v>72</v>
      </c>
      <c r="C7" s="1092"/>
      <c r="D7" s="1092"/>
      <c r="E7" s="1092"/>
      <c r="F7" s="1092"/>
      <c r="G7" s="1166"/>
      <c r="H7" s="1166"/>
      <c r="I7" s="1166"/>
      <c r="J7" s="1166"/>
      <c r="K7" s="1166"/>
      <c r="L7" s="1166"/>
      <c r="M7" s="1166"/>
      <c r="N7" s="1166"/>
      <c r="O7" s="1166"/>
      <c r="P7" s="1166"/>
      <c r="Q7" s="1166"/>
      <c r="S7" s="1092" t="s">
        <v>43</v>
      </c>
      <c r="T7" s="1092"/>
      <c r="U7" s="1092"/>
      <c r="V7" s="1092"/>
      <c r="W7" s="1092"/>
      <c r="X7" s="1092"/>
      <c r="Y7" s="1166"/>
      <c r="Z7" s="1166"/>
      <c r="AA7" s="1166"/>
      <c r="AB7" s="1166"/>
      <c r="AC7" s="1166"/>
      <c r="AD7" s="1166"/>
      <c r="AE7" s="1166"/>
      <c r="AF7" s="1166"/>
      <c r="AG7" s="1166"/>
      <c r="AH7" s="1166"/>
      <c r="AI7" s="1166"/>
    </row>
    <row r="8" spans="1:256" ht="15.75" customHeight="1">
      <c r="A8" s="343"/>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row>
    <row r="9" spans="1:256" s="1018" customFormat="1" ht="20.25" customHeight="1">
      <c r="A9" s="1152"/>
      <c r="B9" s="1155" t="s">
        <v>454</v>
      </c>
      <c r="C9" s="1152"/>
      <c r="D9" s="1152"/>
      <c r="E9" s="1152"/>
      <c r="F9" s="1152"/>
      <c r="G9" s="1152"/>
      <c r="H9" s="1152"/>
      <c r="I9" s="1152"/>
      <c r="J9" s="1152"/>
      <c r="L9" s="1152"/>
      <c r="M9" s="1152"/>
      <c r="N9" s="1152"/>
      <c r="P9" s="1152"/>
      <c r="Q9" s="1152"/>
      <c r="R9" s="1152"/>
      <c r="S9" s="1152"/>
      <c r="U9" s="1152"/>
      <c r="V9" s="1152"/>
      <c r="W9" s="1152"/>
      <c r="X9" s="1152"/>
      <c r="Z9" s="1152"/>
      <c r="AA9" s="1152"/>
      <c r="AB9" s="1152"/>
      <c r="AC9" s="1152"/>
      <c r="AD9" s="1152"/>
      <c r="AE9" s="1152"/>
      <c r="AG9" s="1152"/>
      <c r="AH9" s="1152"/>
      <c r="AI9" s="1152"/>
    </row>
    <row r="10" spans="1:256" ht="6" customHeight="1">
      <c r="A10" s="343"/>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row>
    <row r="11" spans="1:256" ht="13.5" customHeight="1">
      <c r="A11" s="343"/>
      <c r="B11" s="1094" t="s">
        <v>442</v>
      </c>
      <c r="C11" s="1094"/>
      <c r="D11" s="1094"/>
      <c r="E11" s="1143" t="s">
        <v>373</v>
      </c>
      <c r="F11" s="1143"/>
      <c r="G11" s="1115" t="s">
        <v>250</v>
      </c>
      <c r="H11" s="1115"/>
      <c r="I11" s="1115" t="s">
        <v>324</v>
      </c>
      <c r="J11" s="1115"/>
      <c r="K11" s="1115" t="s">
        <v>21</v>
      </c>
      <c r="L11" s="1115"/>
      <c r="M11" s="1115" t="s">
        <v>193</v>
      </c>
      <c r="N11" s="1115"/>
      <c r="O11" s="1115" t="s">
        <v>457</v>
      </c>
      <c r="P11" s="1115"/>
      <c r="Q11" s="1115" t="s">
        <v>459</v>
      </c>
      <c r="R11" s="1115"/>
      <c r="S11" s="1115" t="s">
        <v>479</v>
      </c>
      <c r="T11" s="1115"/>
      <c r="U11" s="1115" t="s">
        <v>480</v>
      </c>
      <c r="V11" s="1115"/>
      <c r="W11" s="1115" t="s">
        <v>460</v>
      </c>
      <c r="X11" s="1115"/>
      <c r="Y11" s="1121" t="s">
        <v>247</v>
      </c>
      <c r="Z11" s="1121"/>
      <c r="AA11" s="1126" t="s">
        <v>470</v>
      </c>
      <c r="AB11" s="1126"/>
      <c r="AC11" s="1126"/>
      <c r="AD11" s="1126"/>
      <c r="AE11" s="1126"/>
      <c r="AF11" s="1126"/>
      <c r="AG11" s="343"/>
      <c r="AH11" s="343"/>
      <c r="AI11" s="343"/>
    </row>
    <row r="12" spans="1:256" ht="14.25">
      <c r="A12" s="343"/>
      <c r="B12" s="1094"/>
      <c r="C12" s="1094"/>
      <c r="D12" s="1094"/>
      <c r="E12" s="1143"/>
      <c r="F12" s="1143"/>
      <c r="G12" s="1115"/>
      <c r="H12" s="1115"/>
      <c r="I12" s="1115"/>
      <c r="J12" s="1115"/>
      <c r="K12" s="1115"/>
      <c r="L12" s="1115"/>
      <c r="M12" s="1115"/>
      <c r="N12" s="1115"/>
      <c r="O12" s="1115"/>
      <c r="P12" s="1115"/>
      <c r="Q12" s="1115"/>
      <c r="R12" s="1115"/>
      <c r="S12" s="1115"/>
      <c r="T12" s="1115"/>
      <c r="U12" s="1115"/>
      <c r="V12" s="1115"/>
      <c r="W12" s="1115"/>
      <c r="X12" s="1115"/>
      <c r="Y12" s="1121"/>
      <c r="Z12" s="1121"/>
      <c r="AA12" s="1126"/>
      <c r="AB12" s="1126"/>
      <c r="AC12" s="1126"/>
      <c r="AD12" s="1126"/>
      <c r="AE12" s="1126"/>
      <c r="AF12" s="1126"/>
      <c r="AG12" s="343"/>
      <c r="AH12" s="343"/>
      <c r="AI12" s="343"/>
    </row>
    <row r="13" spans="1:256" ht="27" customHeight="1">
      <c r="A13" s="343"/>
      <c r="B13" s="1131" t="s">
        <v>153</v>
      </c>
      <c r="C13" s="1131"/>
      <c r="D13" s="1131"/>
      <c r="E13" s="1144"/>
      <c r="F13" s="1144"/>
      <c r="G13" s="1145"/>
      <c r="H13" s="1145"/>
      <c r="I13" s="1145"/>
      <c r="J13" s="1145"/>
      <c r="K13" s="1145"/>
      <c r="L13" s="1145"/>
      <c r="M13" s="1145"/>
      <c r="N13" s="1145"/>
      <c r="O13" s="1145"/>
      <c r="P13" s="1145"/>
      <c r="Q13" s="1145"/>
      <c r="R13" s="1145"/>
      <c r="S13" s="1145"/>
      <c r="T13" s="1145"/>
      <c r="U13" s="1145"/>
      <c r="V13" s="1145"/>
      <c r="W13" s="1145"/>
      <c r="X13" s="1145"/>
      <c r="Y13" s="1147"/>
      <c r="Z13" s="1147"/>
      <c r="AA13" s="1095"/>
      <c r="AB13" s="1095"/>
      <c r="AC13" s="1095"/>
      <c r="AD13" s="1095"/>
      <c r="AE13" s="1095"/>
      <c r="AF13" s="1095"/>
      <c r="AG13" s="343"/>
      <c r="AH13" s="343"/>
      <c r="AI13" s="343"/>
    </row>
    <row r="14" spans="1:256" s="1018" customFormat="1" ht="18" customHeight="1">
      <c r="A14" s="1152"/>
      <c r="B14" s="1155" t="s">
        <v>349</v>
      </c>
      <c r="C14" s="1152"/>
      <c r="D14" s="1152"/>
      <c r="E14" s="1152"/>
      <c r="F14" s="1152"/>
      <c r="G14" s="1152"/>
      <c r="H14" s="1152"/>
      <c r="I14" s="1152"/>
      <c r="J14" s="1152"/>
      <c r="L14" s="1152"/>
      <c r="M14" s="1152"/>
      <c r="N14" s="1152"/>
      <c r="P14" s="1152"/>
      <c r="Q14" s="1152"/>
      <c r="R14" s="1152"/>
      <c r="S14" s="1152"/>
      <c r="U14" s="1152"/>
      <c r="V14" s="1152"/>
      <c r="W14" s="1152"/>
      <c r="X14" s="1152"/>
      <c r="Z14" s="1152"/>
      <c r="AA14" s="1152"/>
      <c r="AB14" s="1152"/>
      <c r="AC14" s="1152"/>
      <c r="AD14" s="1152"/>
      <c r="AE14" s="1152"/>
      <c r="AG14" s="1152"/>
      <c r="AH14" s="1152"/>
      <c r="AI14" s="1152"/>
    </row>
    <row r="15" spans="1:256" ht="5.25" customHeight="1">
      <c r="A15" s="343"/>
      <c r="B15" s="1156"/>
      <c r="C15" s="1156"/>
      <c r="D15" s="1156"/>
      <c r="E15" s="1156"/>
      <c r="F15" s="1156"/>
      <c r="G15" s="1167"/>
      <c r="H15" s="1167"/>
      <c r="I15" s="1167"/>
      <c r="J15" s="1167"/>
      <c r="K15" s="1156"/>
      <c r="L15" s="1167"/>
      <c r="M15" s="1167"/>
      <c r="N15" s="1167"/>
      <c r="O15" s="1156"/>
      <c r="P15" s="1167"/>
      <c r="Q15" s="1167"/>
      <c r="R15" s="1167"/>
      <c r="S15" s="1167"/>
      <c r="T15" s="1156"/>
      <c r="U15" s="1167"/>
      <c r="V15" s="1167"/>
      <c r="W15" s="1167"/>
      <c r="X15" s="1167"/>
      <c r="Y15" s="1156"/>
      <c r="Z15" s="1167"/>
      <c r="AA15" s="1167"/>
      <c r="AB15" s="1167"/>
      <c r="AC15" s="1167"/>
      <c r="AD15" s="1167"/>
      <c r="AE15" s="1176"/>
      <c r="AF15" s="1182"/>
      <c r="AG15" s="1176"/>
      <c r="AH15" s="1176"/>
      <c r="AI15" s="1176"/>
    </row>
    <row r="16" spans="1:256" ht="18" customHeight="1">
      <c r="A16" s="1153"/>
      <c r="B16" s="1157" t="s">
        <v>442</v>
      </c>
      <c r="C16" s="1096" t="s">
        <v>377</v>
      </c>
      <c r="D16" s="1096"/>
      <c r="E16" s="1096"/>
      <c r="F16" s="1096"/>
      <c r="G16" s="1096"/>
      <c r="H16" s="1096"/>
      <c r="I16" s="1096" t="s">
        <v>375</v>
      </c>
      <c r="J16" s="1096"/>
      <c r="K16" s="1096"/>
      <c r="L16" s="1096"/>
      <c r="M16" s="1096"/>
      <c r="N16" s="1096"/>
      <c r="O16" s="1096"/>
      <c r="P16" s="1096"/>
      <c r="Q16" s="1096" t="s">
        <v>133</v>
      </c>
      <c r="R16" s="1096"/>
      <c r="S16" s="1096"/>
      <c r="T16" s="1096"/>
      <c r="U16" s="1096"/>
      <c r="V16" s="1096"/>
      <c r="W16" s="1096"/>
      <c r="X16" s="1096"/>
      <c r="Y16" s="1096"/>
      <c r="Z16" s="1096"/>
      <c r="AA16" s="1124" t="s">
        <v>471</v>
      </c>
      <c r="AB16" s="1124"/>
      <c r="AC16" s="1124"/>
      <c r="AD16" s="1124"/>
      <c r="AE16" s="1177" t="s">
        <v>153</v>
      </c>
      <c r="AF16" s="1177"/>
      <c r="AG16" s="1177"/>
      <c r="AH16" s="1177"/>
      <c r="AI16" s="1177"/>
    </row>
    <row r="17" spans="1:35" ht="18" customHeight="1">
      <c r="A17" s="1111"/>
      <c r="B17" s="1138" t="s">
        <v>373</v>
      </c>
      <c r="C17" s="1104" t="s">
        <v>448</v>
      </c>
      <c r="D17" s="1104"/>
      <c r="E17" s="1104"/>
      <c r="F17" s="1104"/>
      <c r="G17" s="1104"/>
      <c r="H17" s="1104"/>
      <c r="I17" s="1104"/>
      <c r="J17" s="1104"/>
      <c r="K17" s="1104"/>
      <c r="L17" s="1104"/>
      <c r="M17" s="1104"/>
      <c r="N17" s="1104"/>
      <c r="O17" s="1104"/>
      <c r="P17" s="1104"/>
      <c r="Q17" s="1104" t="s">
        <v>238</v>
      </c>
      <c r="R17" s="1104"/>
      <c r="S17" s="1104"/>
      <c r="T17" s="1104"/>
      <c r="U17" s="1104"/>
      <c r="V17" s="1104"/>
      <c r="W17" s="1104"/>
      <c r="X17" s="1104"/>
      <c r="Y17" s="1104"/>
      <c r="Z17" s="1104"/>
      <c r="AA17" s="1120"/>
      <c r="AB17" s="1120"/>
      <c r="AC17" s="1120"/>
      <c r="AD17" s="1120"/>
      <c r="AE17" s="1187"/>
      <c r="AF17" s="1187"/>
      <c r="AG17" s="1187"/>
      <c r="AH17" s="1187"/>
      <c r="AI17" s="1187"/>
    </row>
    <row r="18" spans="1:35" ht="18" customHeight="1">
      <c r="A18" s="1111"/>
      <c r="B18" s="1138"/>
      <c r="C18" s="1023" t="s">
        <v>448</v>
      </c>
      <c r="D18" s="1023"/>
      <c r="E18" s="1023"/>
      <c r="F18" s="1023"/>
      <c r="G18" s="1023"/>
      <c r="H18" s="1023"/>
      <c r="I18" s="1023"/>
      <c r="J18" s="1023"/>
      <c r="K18" s="1023"/>
      <c r="L18" s="1023"/>
      <c r="M18" s="1023"/>
      <c r="N18" s="1023"/>
      <c r="O18" s="1023"/>
      <c r="P18" s="1023"/>
      <c r="Q18" s="1142" t="s">
        <v>238</v>
      </c>
      <c r="R18" s="1142"/>
      <c r="S18" s="1142"/>
      <c r="T18" s="1142"/>
      <c r="U18" s="1142"/>
      <c r="V18" s="1142"/>
      <c r="W18" s="1142"/>
      <c r="X18" s="1142"/>
      <c r="Y18" s="1142"/>
      <c r="Z18" s="1142"/>
      <c r="AA18" s="1125"/>
      <c r="AB18" s="1125"/>
      <c r="AC18" s="1125"/>
      <c r="AD18" s="1125"/>
      <c r="AE18" s="1179"/>
      <c r="AF18" s="1179"/>
      <c r="AG18" s="1179"/>
      <c r="AH18" s="1179"/>
      <c r="AI18" s="1179"/>
    </row>
    <row r="19" spans="1:35" ht="18" customHeight="1">
      <c r="A19" s="1111"/>
      <c r="B19" s="1138"/>
      <c r="C19" s="1023" t="s">
        <v>448</v>
      </c>
      <c r="D19" s="1023"/>
      <c r="E19" s="1023"/>
      <c r="F19" s="1023"/>
      <c r="G19" s="1023"/>
      <c r="H19" s="1023"/>
      <c r="I19" s="1023"/>
      <c r="J19" s="1023"/>
      <c r="K19" s="1023"/>
      <c r="L19" s="1023"/>
      <c r="M19" s="1023"/>
      <c r="N19" s="1023"/>
      <c r="O19" s="1023"/>
      <c r="P19" s="1023"/>
      <c r="Q19" s="1142" t="s">
        <v>238</v>
      </c>
      <c r="R19" s="1142"/>
      <c r="S19" s="1142"/>
      <c r="T19" s="1142"/>
      <c r="U19" s="1142"/>
      <c r="V19" s="1142"/>
      <c r="W19" s="1142"/>
      <c r="X19" s="1142"/>
      <c r="Y19" s="1142"/>
      <c r="Z19" s="1142"/>
      <c r="AA19" s="1125"/>
      <c r="AB19" s="1125"/>
      <c r="AC19" s="1125"/>
      <c r="AD19" s="1125"/>
      <c r="AE19" s="1128"/>
      <c r="AF19" s="1128"/>
      <c r="AG19" s="1128"/>
      <c r="AH19" s="1128"/>
      <c r="AI19" s="1128"/>
    </row>
    <row r="20" spans="1:35" ht="18" customHeight="1">
      <c r="A20" s="1111"/>
      <c r="B20" s="1138"/>
      <c r="C20" s="1023" t="s">
        <v>448</v>
      </c>
      <c r="D20" s="1023"/>
      <c r="E20" s="1023"/>
      <c r="F20" s="1023"/>
      <c r="G20" s="1023"/>
      <c r="H20" s="1023"/>
      <c r="I20" s="1023"/>
      <c r="J20" s="1023"/>
      <c r="K20" s="1023"/>
      <c r="L20" s="1023"/>
      <c r="M20" s="1023"/>
      <c r="N20" s="1023"/>
      <c r="O20" s="1023"/>
      <c r="P20" s="1023"/>
      <c r="Q20" s="1142" t="s">
        <v>238</v>
      </c>
      <c r="R20" s="1142"/>
      <c r="S20" s="1142"/>
      <c r="T20" s="1142"/>
      <c r="U20" s="1142"/>
      <c r="V20" s="1142"/>
      <c r="W20" s="1142"/>
      <c r="X20" s="1142"/>
      <c r="Y20" s="1142"/>
      <c r="Z20" s="1142"/>
      <c r="AA20" s="1125"/>
      <c r="AB20" s="1125"/>
      <c r="AC20" s="1125"/>
      <c r="AD20" s="1125"/>
      <c r="AE20" s="1179"/>
      <c r="AF20" s="1179"/>
      <c r="AG20" s="1179"/>
      <c r="AH20" s="1179"/>
      <c r="AI20" s="1179"/>
    </row>
    <row r="21" spans="1:35" ht="18" customHeight="1">
      <c r="A21" s="1111"/>
      <c r="B21" s="1138"/>
      <c r="C21" s="1023" t="s">
        <v>448</v>
      </c>
      <c r="D21" s="1023"/>
      <c r="E21" s="1023"/>
      <c r="F21" s="1023"/>
      <c r="G21" s="1023"/>
      <c r="H21" s="1023"/>
      <c r="I21" s="1023"/>
      <c r="J21" s="1023"/>
      <c r="K21" s="1023"/>
      <c r="L21" s="1023"/>
      <c r="M21" s="1023"/>
      <c r="N21" s="1023"/>
      <c r="O21" s="1023"/>
      <c r="P21" s="1023"/>
      <c r="Q21" s="1142" t="s">
        <v>238</v>
      </c>
      <c r="R21" s="1142"/>
      <c r="S21" s="1142"/>
      <c r="T21" s="1142"/>
      <c r="U21" s="1142"/>
      <c r="V21" s="1142"/>
      <c r="W21" s="1142"/>
      <c r="X21" s="1142"/>
      <c r="Y21" s="1142"/>
      <c r="Z21" s="1142"/>
      <c r="AA21" s="1125"/>
      <c r="AB21" s="1125"/>
      <c r="AC21" s="1125"/>
      <c r="AD21" s="1125"/>
      <c r="AE21" s="1179"/>
      <c r="AF21" s="1179"/>
      <c r="AG21" s="1179"/>
      <c r="AH21" s="1179"/>
      <c r="AI21" s="1179"/>
    </row>
    <row r="22" spans="1:35" ht="18" customHeight="1">
      <c r="A22" s="1111"/>
      <c r="B22" s="1138"/>
      <c r="C22" s="1023" t="s">
        <v>448</v>
      </c>
      <c r="D22" s="1023"/>
      <c r="E22" s="1023"/>
      <c r="F22" s="1023"/>
      <c r="G22" s="1023"/>
      <c r="H22" s="1023"/>
      <c r="I22" s="1023"/>
      <c r="J22" s="1023"/>
      <c r="K22" s="1023"/>
      <c r="L22" s="1023"/>
      <c r="M22" s="1023"/>
      <c r="N22" s="1023"/>
      <c r="O22" s="1023"/>
      <c r="P22" s="1023"/>
      <c r="Q22" s="1023" t="s">
        <v>238</v>
      </c>
      <c r="R22" s="1023"/>
      <c r="S22" s="1023"/>
      <c r="T22" s="1023"/>
      <c r="U22" s="1023"/>
      <c r="V22" s="1023"/>
      <c r="W22" s="1023"/>
      <c r="X22" s="1023"/>
      <c r="Y22" s="1023"/>
      <c r="Z22" s="1023"/>
      <c r="AA22" s="1125"/>
      <c r="AB22" s="1125"/>
      <c r="AC22" s="1125"/>
      <c r="AD22" s="1125"/>
      <c r="AE22" s="1179"/>
      <c r="AF22" s="1179"/>
      <c r="AG22" s="1179"/>
      <c r="AH22" s="1179"/>
      <c r="AI22" s="1179"/>
    </row>
    <row r="23" spans="1:35" ht="18" customHeight="1">
      <c r="A23" s="1111"/>
      <c r="B23" s="1138"/>
      <c r="C23" s="1164"/>
      <c r="D23" s="1164"/>
      <c r="E23" s="1164"/>
      <c r="F23" s="1164"/>
      <c r="G23" s="1164"/>
      <c r="H23" s="1164"/>
      <c r="I23" s="1164"/>
      <c r="J23" s="1164"/>
      <c r="K23" s="1164"/>
      <c r="L23" s="1164"/>
      <c r="M23" s="1164"/>
      <c r="N23" s="1164"/>
      <c r="O23" s="1164"/>
      <c r="P23" s="1164"/>
      <c r="Q23" s="1164"/>
      <c r="R23" s="1164"/>
      <c r="S23" s="1164"/>
      <c r="T23" s="1164"/>
      <c r="U23" s="1164"/>
      <c r="V23" s="1175" t="s">
        <v>418</v>
      </c>
      <c r="W23" s="1175"/>
      <c r="X23" s="1175"/>
      <c r="Y23" s="1175"/>
      <c r="Z23" s="1175"/>
      <c r="AA23" s="1175"/>
      <c r="AB23" s="1175"/>
      <c r="AC23" s="1175"/>
      <c r="AD23" s="1175"/>
      <c r="AE23" s="1175"/>
      <c r="AF23" s="1175"/>
      <c r="AG23" s="1175"/>
      <c r="AH23" s="1175"/>
      <c r="AI23" s="1175"/>
    </row>
    <row r="24" spans="1:35" ht="18" customHeight="1">
      <c r="A24" s="1111"/>
      <c r="B24" s="1138" t="s">
        <v>250</v>
      </c>
      <c r="C24" s="1104" t="s">
        <v>448</v>
      </c>
      <c r="D24" s="1104"/>
      <c r="E24" s="1104"/>
      <c r="F24" s="1104"/>
      <c r="G24" s="1104"/>
      <c r="H24" s="1104"/>
      <c r="I24" s="1142"/>
      <c r="J24" s="1142"/>
      <c r="K24" s="1142"/>
      <c r="L24" s="1142"/>
      <c r="M24" s="1142"/>
      <c r="N24" s="1142"/>
      <c r="O24" s="1142"/>
      <c r="P24" s="1142"/>
      <c r="Q24" s="1142" t="s">
        <v>238</v>
      </c>
      <c r="R24" s="1142"/>
      <c r="S24" s="1142"/>
      <c r="T24" s="1142"/>
      <c r="U24" s="1142"/>
      <c r="V24" s="1142"/>
      <c r="W24" s="1142"/>
      <c r="X24" s="1142"/>
      <c r="Y24" s="1142"/>
      <c r="Z24" s="1142"/>
      <c r="AA24" s="1148"/>
      <c r="AB24" s="1148"/>
      <c r="AC24" s="1148"/>
      <c r="AD24" s="1148"/>
      <c r="AE24" s="1178"/>
      <c r="AF24" s="1178"/>
      <c r="AG24" s="1178"/>
      <c r="AH24" s="1178"/>
      <c r="AI24" s="1178"/>
    </row>
    <row r="25" spans="1:35" ht="18" customHeight="1">
      <c r="A25" s="1111"/>
      <c r="B25" s="1138"/>
      <c r="C25" s="1023" t="s">
        <v>448</v>
      </c>
      <c r="D25" s="1023"/>
      <c r="E25" s="1023"/>
      <c r="F25" s="1023"/>
      <c r="G25" s="1023"/>
      <c r="H25" s="1023"/>
      <c r="I25" s="1023"/>
      <c r="J25" s="1023"/>
      <c r="K25" s="1023"/>
      <c r="L25" s="1023"/>
      <c r="M25" s="1023"/>
      <c r="N25" s="1023"/>
      <c r="O25" s="1023"/>
      <c r="P25" s="1023"/>
      <c r="Q25" s="1142" t="s">
        <v>238</v>
      </c>
      <c r="R25" s="1142"/>
      <c r="S25" s="1142"/>
      <c r="T25" s="1142"/>
      <c r="U25" s="1142"/>
      <c r="V25" s="1142"/>
      <c r="W25" s="1142"/>
      <c r="X25" s="1142"/>
      <c r="Y25" s="1142"/>
      <c r="Z25" s="1142"/>
      <c r="AA25" s="1125"/>
      <c r="AB25" s="1125"/>
      <c r="AC25" s="1125"/>
      <c r="AD25" s="1125"/>
      <c r="AE25" s="1179"/>
      <c r="AF25" s="1179"/>
      <c r="AG25" s="1179"/>
      <c r="AH25" s="1179"/>
      <c r="AI25" s="1179"/>
    </row>
    <row r="26" spans="1:35" ht="18" customHeight="1">
      <c r="A26" s="1111"/>
      <c r="B26" s="1138"/>
      <c r="C26" s="1023" t="s">
        <v>448</v>
      </c>
      <c r="D26" s="1023"/>
      <c r="E26" s="1023"/>
      <c r="F26" s="1023"/>
      <c r="G26" s="1023"/>
      <c r="H26" s="1023"/>
      <c r="I26" s="1023"/>
      <c r="J26" s="1023"/>
      <c r="K26" s="1023"/>
      <c r="L26" s="1023"/>
      <c r="M26" s="1023"/>
      <c r="N26" s="1023"/>
      <c r="O26" s="1023"/>
      <c r="P26" s="1023"/>
      <c r="Q26" s="1142" t="s">
        <v>238</v>
      </c>
      <c r="R26" s="1142"/>
      <c r="S26" s="1142"/>
      <c r="T26" s="1142"/>
      <c r="U26" s="1142"/>
      <c r="V26" s="1142"/>
      <c r="W26" s="1142"/>
      <c r="X26" s="1142"/>
      <c r="Y26" s="1142"/>
      <c r="Z26" s="1142"/>
      <c r="AA26" s="1125"/>
      <c r="AB26" s="1125"/>
      <c r="AC26" s="1125"/>
      <c r="AD26" s="1125"/>
      <c r="AE26" s="1128"/>
      <c r="AF26" s="1128"/>
      <c r="AG26" s="1128"/>
      <c r="AH26" s="1128"/>
      <c r="AI26" s="1128"/>
    </row>
    <row r="27" spans="1:35" ht="18" customHeight="1">
      <c r="A27" s="1111"/>
      <c r="B27" s="1138"/>
      <c r="C27" s="1023" t="s">
        <v>448</v>
      </c>
      <c r="D27" s="1023"/>
      <c r="E27" s="1023"/>
      <c r="F27" s="1023"/>
      <c r="G27" s="1023"/>
      <c r="H27" s="1023"/>
      <c r="I27" s="1023"/>
      <c r="J27" s="1023"/>
      <c r="K27" s="1023"/>
      <c r="L27" s="1023"/>
      <c r="M27" s="1023"/>
      <c r="N27" s="1023"/>
      <c r="O27" s="1023"/>
      <c r="P27" s="1023"/>
      <c r="Q27" s="1142" t="s">
        <v>238</v>
      </c>
      <c r="R27" s="1142"/>
      <c r="S27" s="1142"/>
      <c r="T27" s="1142"/>
      <c r="U27" s="1142"/>
      <c r="V27" s="1142"/>
      <c r="W27" s="1142"/>
      <c r="X27" s="1142"/>
      <c r="Y27" s="1142"/>
      <c r="Z27" s="1142"/>
      <c r="AA27" s="1125"/>
      <c r="AB27" s="1125"/>
      <c r="AC27" s="1125"/>
      <c r="AD27" s="1125"/>
      <c r="AE27" s="1179"/>
      <c r="AF27" s="1179"/>
      <c r="AG27" s="1179"/>
      <c r="AH27" s="1179"/>
      <c r="AI27" s="1179"/>
    </row>
    <row r="28" spans="1:35" ht="18" customHeight="1">
      <c r="A28" s="1111"/>
      <c r="B28" s="1138"/>
      <c r="C28" s="1023" t="s">
        <v>448</v>
      </c>
      <c r="D28" s="1023"/>
      <c r="E28" s="1023"/>
      <c r="F28" s="1023"/>
      <c r="G28" s="1023"/>
      <c r="H28" s="1023"/>
      <c r="I28" s="1023"/>
      <c r="J28" s="1023"/>
      <c r="K28" s="1023"/>
      <c r="L28" s="1023"/>
      <c r="M28" s="1023"/>
      <c r="N28" s="1023"/>
      <c r="O28" s="1023"/>
      <c r="P28" s="1023"/>
      <c r="Q28" s="1142" t="s">
        <v>238</v>
      </c>
      <c r="R28" s="1142"/>
      <c r="S28" s="1142"/>
      <c r="T28" s="1142"/>
      <c r="U28" s="1142"/>
      <c r="V28" s="1142"/>
      <c r="W28" s="1142"/>
      <c r="X28" s="1142"/>
      <c r="Y28" s="1142"/>
      <c r="Z28" s="1142"/>
      <c r="AA28" s="1125"/>
      <c r="AB28" s="1125"/>
      <c r="AC28" s="1125"/>
      <c r="AD28" s="1125"/>
      <c r="AE28" s="1179"/>
      <c r="AF28" s="1179"/>
      <c r="AG28" s="1179"/>
      <c r="AH28" s="1179"/>
      <c r="AI28" s="1179"/>
    </row>
    <row r="29" spans="1:35" ht="18" customHeight="1">
      <c r="A29" s="1111"/>
      <c r="B29" s="1138"/>
      <c r="C29" s="1023" t="s">
        <v>448</v>
      </c>
      <c r="D29" s="1023"/>
      <c r="E29" s="1023"/>
      <c r="F29" s="1023"/>
      <c r="G29" s="1023"/>
      <c r="H29" s="1023"/>
      <c r="I29" s="1023"/>
      <c r="J29" s="1023"/>
      <c r="K29" s="1023"/>
      <c r="L29" s="1023"/>
      <c r="M29" s="1023"/>
      <c r="N29" s="1023"/>
      <c r="O29" s="1023"/>
      <c r="P29" s="1023"/>
      <c r="Q29" s="1023" t="s">
        <v>238</v>
      </c>
      <c r="R29" s="1023"/>
      <c r="S29" s="1023"/>
      <c r="T29" s="1023"/>
      <c r="U29" s="1023"/>
      <c r="V29" s="1023"/>
      <c r="W29" s="1023"/>
      <c r="X29" s="1023"/>
      <c r="Y29" s="1023"/>
      <c r="Z29" s="1023"/>
      <c r="AA29" s="1125"/>
      <c r="AB29" s="1125"/>
      <c r="AC29" s="1125"/>
      <c r="AD29" s="1125"/>
      <c r="AE29" s="1179"/>
      <c r="AF29" s="1179"/>
      <c r="AG29" s="1179"/>
      <c r="AH29" s="1179"/>
      <c r="AI29" s="1179"/>
    </row>
    <row r="30" spans="1:35" ht="18" customHeight="1">
      <c r="A30" s="1111"/>
      <c r="B30" s="1138"/>
      <c r="C30" s="1164"/>
      <c r="D30" s="1164"/>
      <c r="E30" s="1164"/>
      <c r="F30" s="1164"/>
      <c r="G30" s="1164"/>
      <c r="H30" s="1164"/>
      <c r="I30" s="1164"/>
      <c r="J30" s="1164"/>
      <c r="K30" s="1164"/>
      <c r="L30" s="1164"/>
      <c r="M30" s="1164"/>
      <c r="N30" s="1164"/>
      <c r="O30" s="1164"/>
      <c r="P30" s="1164"/>
      <c r="Q30" s="1164"/>
      <c r="R30" s="1164"/>
      <c r="S30" s="1164"/>
      <c r="T30" s="1164"/>
      <c r="U30" s="1164"/>
      <c r="V30" s="1175" t="s">
        <v>462</v>
      </c>
      <c r="W30" s="1175"/>
      <c r="X30" s="1175"/>
      <c r="Y30" s="1175"/>
      <c r="Z30" s="1175"/>
      <c r="AA30" s="1175"/>
      <c r="AB30" s="1175"/>
      <c r="AC30" s="1175"/>
      <c r="AD30" s="1175"/>
      <c r="AE30" s="1175"/>
      <c r="AF30" s="1175"/>
      <c r="AG30" s="1175"/>
      <c r="AH30" s="1175"/>
      <c r="AI30" s="1175"/>
    </row>
    <row r="31" spans="1:35" ht="18" customHeight="1">
      <c r="A31" s="1111"/>
      <c r="B31" s="1137" t="s">
        <v>324</v>
      </c>
      <c r="C31" s="1104" t="s">
        <v>448</v>
      </c>
      <c r="D31" s="1104"/>
      <c r="E31" s="1104"/>
      <c r="F31" s="1104"/>
      <c r="G31" s="1104"/>
      <c r="H31" s="1104"/>
      <c r="I31" s="1142"/>
      <c r="J31" s="1142"/>
      <c r="K31" s="1142"/>
      <c r="L31" s="1142"/>
      <c r="M31" s="1142"/>
      <c r="N31" s="1142"/>
      <c r="O31" s="1142"/>
      <c r="P31" s="1142"/>
      <c r="Q31" s="1142" t="s">
        <v>238</v>
      </c>
      <c r="R31" s="1142"/>
      <c r="S31" s="1142"/>
      <c r="T31" s="1142"/>
      <c r="U31" s="1142"/>
      <c r="V31" s="1142"/>
      <c r="W31" s="1142"/>
      <c r="X31" s="1142"/>
      <c r="Y31" s="1142"/>
      <c r="Z31" s="1142"/>
      <c r="AA31" s="1148"/>
      <c r="AB31" s="1148"/>
      <c r="AC31" s="1148"/>
      <c r="AD31" s="1148"/>
      <c r="AE31" s="1178"/>
      <c r="AF31" s="1178"/>
      <c r="AG31" s="1178"/>
      <c r="AH31" s="1178"/>
      <c r="AI31" s="1178"/>
    </row>
    <row r="32" spans="1:35" ht="18" customHeight="1">
      <c r="A32" s="1111"/>
      <c r="B32" s="1137"/>
      <c r="C32" s="1023" t="s">
        <v>448</v>
      </c>
      <c r="D32" s="1023"/>
      <c r="E32" s="1023"/>
      <c r="F32" s="1023"/>
      <c r="G32" s="1023"/>
      <c r="H32" s="1023"/>
      <c r="I32" s="1023"/>
      <c r="J32" s="1023"/>
      <c r="K32" s="1023"/>
      <c r="L32" s="1023"/>
      <c r="M32" s="1023"/>
      <c r="N32" s="1023"/>
      <c r="O32" s="1023"/>
      <c r="P32" s="1023"/>
      <c r="Q32" s="1142" t="s">
        <v>238</v>
      </c>
      <c r="R32" s="1142"/>
      <c r="S32" s="1142"/>
      <c r="T32" s="1142"/>
      <c r="U32" s="1142"/>
      <c r="V32" s="1142"/>
      <c r="W32" s="1142"/>
      <c r="X32" s="1142"/>
      <c r="Y32" s="1142"/>
      <c r="Z32" s="1142"/>
      <c r="AA32" s="1125"/>
      <c r="AB32" s="1125"/>
      <c r="AC32" s="1125"/>
      <c r="AD32" s="1125"/>
      <c r="AE32" s="1179"/>
      <c r="AF32" s="1179"/>
      <c r="AG32" s="1179"/>
      <c r="AH32" s="1179"/>
      <c r="AI32" s="1179"/>
    </row>
    <row r="33" spans="1:35" ht="18" customHeight="1">
      <c r="A33" s="1111"/>
      <c r="B33" s="1137"/>
      <c r="C33" s="1023" t="s">
        <v>448</v>
      </c>
      <c r="D33" s="1023"/>
      <c r="E33" s="1023"/>
      <c r="F33" s="1023"/>
      <c r="G33" s="1023"/>
      <c r="H33" s="1023"/>
      <c r="I33" s="1023"/>
      <c r="J33" s="1023"/>
      <c r="K33" s="1023"/>
      <c r="L33" s="1023"/>
      <c r="M33" s="1023"/>
      <c r="N33" s="1023"/>
      <c r="O33" s="1023"/>
      <c r="P33" s="1023"/>
      <c r="Q33" s="1142" t="s">
        <v>238</v>
      </c>
      <c r="R33" s="1142"/>
      <c r="S33" s="1142"/>
      <c r="T33" s="1142"/>
      <c r="U33" s="1142"/>
      <c r="V33" s="1142"/>
      <c r="W33" s="1142"/>
      <c r="X33" s="1142"/>
      <c r="Y33" s="1142"/>
      <c r="Z33" s="1142"/>
      <c r="AA33" s="1125"/>
      <c r="AB33" s="1125"/>
      <c r="AC33" s="1125"/>
      <c r="AD33" s="1125"/>
      <c r="AE33" s="1128"/>
      <c r="AF33" s="1128"/>
      <c r="AG33" s="1128"/>
      <c r="AH33" s="1128"/>
      <c r="AI33" s="1128"/>
    </row>
    <row r="34" spans="1:35" ht="18" customHeight="1">
      <c r="A34" s="1111"/>
      <c r="B34" s="1137"/>
      <c r="C34" s="1023" t="s">
        <v>448</v>
      </c>
      <c r="D34" s="1023"/>
      <c r="E34" s="1023"/>
      <c r="F34" s="1023"/>
      <c r="G34" s="1023"/>
      <c r="H34" s="1023"/>
      <c r="I34" s="1023"/>
      <c r="J34" s="1023"/>
      <c r="K34" s="1023"/>
      <c r="L34" s="1023"/>
      <c r="M34" s="1023"/>
      <c r="N34" s="1023"/>
      <c r="O34" s="1023"/>
      <c r="P34" s="1023"/>
      <c r="Q34" s="1142" t="s">
        <v>238</v>
      </c>
      <c r="R34" s="1142"/>
      <c r="S34" s="1142"/>
      <c r="T34" s="1142"/>
      <c r="U34" s="1142"/>
      <c r="V34" s="1142"/>
      <c r="W34" s="1142"/>
      <c r="X34" s="1142"/>
      <c r="Y34" s="1142"/>
      <c r="Z34" s="1142"/>
      <c r="AA34" s="1125"/>
      <c r="AB34" s="1125"/>
      <c r="AC34" s="1125"/>
      <c r="AD34" s="1125"/>
      <c r="AE34" s="1179"/>
      <c r="AF34" s="1179"/>
      <c r="AG34" s="1179"/>
      <c r="AH34" s="1179"/>
      <c r="AI34" s="1179"/>
    </row>
    <row r="35" spans="1:35" ht="18" customHeight="1">
      <c r="A35" s="1111"/>
      <c r="B35" s="1137"/>
      <c r="C35" s="1023" t="s">
        <v>448</v>
      </c>
      <c r="D35" s="1023"/>
      <c r="E35" s="1023"/>
      <c r="F35" s="1023"/>
      <c r="G35" s="1023"/>
      <c r="H35" s="1023"/>
      <c r="I35" s="1023"/>
      <c r="J35" s="1023"/>
      <c r="K35" s="1023"/>
      <c r="L35" s="1023"/>
      <c r="M35" s="1023"/>
      <c r="N35" s="1023"/>
      <c r="O35" s="1023"/>
      <c r="P35" s="1023"/>
      <c r="Q35" s="1142" t="s">
        <v>238</v>
      </c>
      <c r="R35" s="1142"/>
      <c r="S35" s="1142"/>
      <c r="T35" s="1142"/>
      <c r="U35" s="1142"/>
      <c r="V35" s="1142"/>
      <c r="W35" s="1142"/>
      <c r="X35" s="1142"/>
      <c r="Y35" s="1142"/>
      <c r="Z35" s="1142"/>
      <c r="AA35" s="1125"/>
      <c r="AB35" s="1125"/>
      <c r="AC35" s="1125"/>
      <c r="AD35" s="1125"/>
      <c r="AE35" s="1179"/>
      <c r="AF35" s="1179"/>
      <c r="AG35" s="1179"/>
      <c r="AH35" s="1179"/>
      <c r="AI35" s="1179"/>
    </row>
    <row r="36" spans="1:35" ht="18" customHeight="1">
      <c r="A36" s="1111"/>
      <c r="B36" s="1137"/>
      <c r="C36" s="1023" t="s">
        <v>448</v>
      </c>
      <c r="D36" s="1023"/>
      <c r="E36" s="1023"/>
      <c r="F36" s="1023"/>
      <c r="G36" s="1023"/>
      <c r="H36" s="1023"/>
      <c r="I36" s="1023"/>
      <c r="J36" s="1023"/>
      <c r="K36" s="1023"/>
      <c r="L36" s="1023"/>
      <c r="M36" s="1023"/>
      <c r="N36" s="1023"/>
      <c r="O36" s="1023"/>
      <c r="P36" s="1023"/>
      <c r="Q36" s="1023" t="s">
        <v>238</v>
      </c>
      <c r="R36" s="1023"/>
      <c r="S36" s="1023"/>
      <c r="T36" s="1023"/>
      <c r="U36" s="1023"/>
      <c r="V36" s="1023"/>
      <c r="W36" s="1023"/>
      <c r="X36" s="1023"/>
      <c r="Y36" s="1023"/>
      <c r="Z36" s="1023"/>
      <c r="AA36" s="1125"/>
      <c r="AB36" s="1125"/>
      <c r="AC36" s="1125"/>
      <c r="AD36" s="1125"/>
      <c r="AE36" s="1179"/>
      <c r="AF36" s="1179"/>
      <c r="AG36" s="1179"/>
      <c r="AH36" s="1179"/>
      <c r="AI36" s="1179"/>
    </row>
    <row r="37" spans="1:35" ht="18" customHeight="1">
      <c r="A37" s="1111"/>
      <c r="B37" s="1137"/>
      <c r="C37" s="1164"/>
      <c r="D37" s="1164"/>
      <c r="E37" s="1164"/>
      <c r="F37" s="1164"/>
      <c r="G37" s="1164"/>
      <c r="H37" s="1164"/>
      <c r="I37" s="1164"/>
      <c r="J37" s="1164"/>
      <c r="K37" s="1164"/>
      <c r="L37" s="1164"/>
      <c r="M37" s="1164"/>
      <c r="N37" s="1164"/>
      <c r="O37" s="1164"/>
      <c r="P37" s="1164"/>
      <c r="Q37" s="1164"/>
      <c r="R37" s="1164"/>
      <c r="S37" s="1164"/>
      <c r="T37" s="1164"/>
      <c r="U37" s="1164"/>
      <c r="V37" s="1175" t="s">
        <v>240</v>
      </c>
      <c r="W37" s="1175"/>
      <c r="X37" s="1175"/>
      <c r="Y37" s="1175"/>
      <c r="Z37" s="1175"/>
      <c r="AA37" s="1175"/>
      <c r="AB37" s="1175"/>
      <c r="AC37" s="1175"/>
      <c r="AD37" s="1175"/>
      <c r="AE37" s="1175"/>
      <c r="AF37" s="1175"/>
      <c r="AG37" s="1175"/>
      <c r="AH37" s="1175"/>
      <c r="AI37" s="1175"/>
    </row>
    <row r="38" spans="1:35" ht="18" customHeight="1">
      <c r="A38" s="1111"/>
      <c r="B38" s="1137" t="s">
        <v>21</v>
      </c>
      <c r="C38" s="1104" t="s">
        <v>448</v>
      </c>
      <c r="D38" s="1104"/>
      <c r="E38" s="1104"/>
      <c r="F38" s="1104"/>
      <c r="G38" s="1104"/>
      <c r="H38" s="1104"/>
      <c r="I38" s="1142"/>
      <c r="J38" s="1142"/>
      <c r="K38" s="1142"/>
      <c r="L38" s="1142"/>
      <c r="M38" s="1142"/>
      <c r="N38" s="1142"/>
      <c r="O38" s="1142"/>
      <c r="P38" s="1142"/>
      <c r="Q38" s="1142" t="s">
        <v>238</v>
      </c>
      <c r="R38" s="1142"/>
      <c r="S38" s="1142"/>
      <c r="T38" s="1142"/>
      <c r="U38" s="1142"/>
      <c r="V38" s="1142"/>
      <c r="W38" s="1142"/>
      <c r="X38" s="1142"/>
      <c r="Y38" s="1142"/>
      <c r="Z38" s="1142"/>
      <c r="AA38" s="1148"/>
      <c r="AB38" s="1148"/>
      <c r="AC38" s="1148"/>
      <c r="AD38" s="1148"/>
      <c r="AE38" s="1178"/>
      <c r="AF38" s="1178"/>
      <c r="AG38" s="1178"/>
      <c r="AH38" s="1178"/>
      <c r="AI38" s="1178"/>
    </row>
    <row r="39" spans="1:35" ht="18" customHeight="1">
      <c r="A39" s="1111"/>
      <c r="B39" s="1137"/>
      <c r="C39" s="1023" t="s">
        <v>448</v>
      </c>
      <c r="D39" s="1023"/>
      <c r="E39" s="1023"/>
      <c r="F39" s="1023"/>
      <c r="G39" s="1023"/>
      <c r="H39" s="1023"/>
      <c r="I39" s="1023"/>
      <c r="J39" s="1023"/>
      <c r="K39" s="1023"/>
      <c r="L39" s="1023"/>
      <c r="M39" s="1023"/>
      <c r="N39" s="1023"/>
      <c r="O39" s="1023"/>
      <c r="P39" s="1023"/>
      <c r="Q39" s="1142" t="s">
        <v>238</v>
      </c>
      <c r="R39" s="1142"/>
      <c r="S39" s="1142"/>
      <c r="T39" s="1142"/>
      <c r="U39" s="1142"/>
      <c r="V39" s="1142"/>
      <c r="W39" s="1142"/>
      <c r="X39" s="1142"/>
      <c r="Y39" s="1142"/>
      <c r="Z39" s="1142"/>
      <c r="AA39" s="1125"/>
      <c r="AB39" s="1125"/>
      <c r="AC39" s="1125"/>
      <c r="AD39" s="1125"/>
      <c r="AE39" s="1179"/>
      <c r="AF39" s="1179"/>
      <c r="AG39" s="1179"/>
      <c r="AH39" s="1179"/>
      <c r="AI39" s="1179"/>
    </row>
    <row r="40" spans="1:35" ht="18" customHeight="1">
      <c r="A40" s="1111"/>
      <c r="B40" s="1137"/>
      <c r="C40" s="1023" t="s">
        <v>448</v>
      </c>
      <c r="D40" s="1023"/>
      <c r="E40" s="1023"/>
      <c r="F40" s="1023"/>
      <c r="G40" s="1023"/>
      <c r="H40" s="1023"/>
      <c r="I40" s="1023"/>
      <c r="J40" s="1023"/>
      <c r="K40" s="1023"/>
      <c r="L40" s="1023"/>
      <c r="M40" s="1023"/>
      <c r="N40" s="1023"/>
      <c r="O40" s="1023"/>
      <c r="P40" s="1023"/>
      <c r="Q40" s="1142" t="s">
        <v>238</v>
      </c>
      <c r="R40" s="1142"/>
      <c r="S40" s="1142"/>
      <c r="T40" s="1142"/>
      <c r="U40" s="1142"/>
      <c r="V40" s="1142"/>
      <c r="W40" s="1142"/>
      <c r="X40" s="1142"/>
      <c r="Y40" s="1142"/>
      <c r="Z40" s="1142"/>
      <c r="AA40" s="1125"/>
      <c r="AB40" s="1125"/>
      <c r="AC40" s="1125"/>
      <c r="AD40" s="1125"/>
      <c r="AE40" s="1128"/>
      <c r="AF40" s="1128"/>
      <c r="AG40" s="1128"/>
      <c r="AH40" s="1128"/>
      <c r="AI40" s="1128"/>
    </row>
    <row r="41" spans="1:35" ht="18" customHeight="1">
      <c r="A41" s="1111"/>
      <c r="B41" s="1137"/>
      <c r="C41" s="1023" t="s">
        <v>448</v>
      </c>
      <c r="D41" s="1023"/>
      <c r="E41" s="1023"/>
      <c r="F41" s="1023"/>
      <c r="G41" s="1023"/>
      <c r="H41" s="1023"/>
      <c r="I41" s="1023"/>
      <c r="J41" s="1023"/>
      <c r="K41" s="1023"/>
      <c r="L41" s="1023"/>
      <c r="M41" s="1023"/>
      <c r="N41" s="1023"/>
      <c r="O41" s="1023"/>
      <c r="P41" s="1023"/>
      <c r="Q41" s="1142" t="s">
        <v>238</v>
      </c>
      <c r="R41" s="1142"/>
      <c r="S41" s="1142"/>
      <c r="T41" s="1142"/>
      <c r="U41" s="1142"/>
      <c r="V41" s="1142"/>
      <c r="W41" s="1142"/>
      <c r="X41" s="1142"/>
      <c r="Y41" s="1142"/>
      <c r="Z41" s="1142"/>
      <c r="AA41" s="1125"/>
      <c r="AB41" s="1125"/>
      <c r="AC41" s="1125"/>
      <c r="AD41" s="1125"/>
      <c r="AE41" s="1179"/>
      <c r="AF41" s="1179"/>
      <c r="AG41" s="1179"/>
      <c r="AH41" s="1179"/>
      <c r="AI41" s="1179"/>
    </row>
    <row r="42" spans="1:35" ht="18" customHeight="1">
      <c r="A42" s="1111"/>
      <c r="B42" s="1137"/>
      <c r="C42" s="1023" t="s">
        <v>448</v>
      </c>
      <c r="D42" s="1023"/>
      <c r="E42" s="1023"/>
      <c r="F42" s="1023"/>
      <c r="G42" s="1023"/>
      <c r="H42" s="1023"/>
      <c r="I42" s="1023"/>
      <c r="J42" s="1023"/>
      <c r="K42" s="1023"/>
      <c r="L42" s="1023"/>
      <c r="M42" s="1023"/>
      <c r="N42" s="1023"/>
      <c r="O42" s="1023"/>
      <c r="P42" s="1023"/>
      <c r="Q42" s="1142" t="s">
        <v>238</v>
      </c>
      <c r="R42" s="1142"/>
      <c r="S42" s="1142"/>
      <c r="T42" s="1142"/>
      <c r="U42" s="1142"/>
      <c r="V42" s="1142"/>
      <c r="W42" s="1142"/>
      <c r="X42" s="1142"/>
      <c r="Y42" s="1142"/>
      <c r="Z42" s="1142"/>
      <c r="AA42" s="1125"/>
      <c r="AB42" s="1125"/>
      <c r="AC42" s="1125"/>
      <c r="AD42" s="1125"/>
      <c r="AE42" s="1179"/>
      <c r="AF42" s="1179"/>
      <c r="AG42" s="1179"/>
      <c r="AH42" s="1179"/>
      <c r="AI42" s="1179"/>
    </row>
    <row r="43" spans="1:35" ht="18" customHeight="1">
      <c r="A43" s="1111"/>
      <c r="B43" s="1137"/>
      <c r="C43" s="1023" t="s">
        <v>448</v>
      </c>
      <c r="D43" s="1023"/>
      <c r="E43" s="1023"/>
      <c r="F43" s="1023"/>
      <c r="G43" s="1023"/>
      <c r="H43" s="1023"/>
      <c r="I43" s="1023"/>
      <c r="J43" s="1023"/>
      <c r="K43" s="1023"/>
      <c r="L43" s="1023"/>
      <c r="M43" s="1023"/>
      <c r="N43" s="1023"/>
      <c r="O43" s="1023"/>
      <c r="P43" s="1023"/>
      <c r="Q43" s="1023" t="s">
        <v>238</v>
      </c>
      <c r="R43" s="1023"/>
      <c r="S43" s="1023"/>
      <c r="T43" s="1023"/>
      <c r="U43" s="1023"/>
      <c r="V43" s="1023"/>
      <c r="W43" s="1023"/>
      <c r="X43" s="1023"/>
      <c r="Y43" s="1023"/>
      <c r="Z43" s="1023"/>
      <c r="AA43" s="1125"/>
      <c r="AB43" s="1125"/>
      <c r="AC43" s="1125"/>
      <c r="AD43" s="1125"/>
      <c r="AE43" s="1179"/>
      <c r="AF43" s="1179"/>
      <c r="AG43" s="1179"/>
      <c r="AH43" s="1179"/>
      <c r="AI43" s="1179"/>
    </row>
    <row r="44" spans="1:35" ht="18" customHeight="1">
      <c r="A44" s="1111"/>
      <c r="B44" s="1137"/>
      <c r="C44" s="1164"/>
      <c r="D44" s="1164"/>
      <c r="E44" s="1164"/>
      <c r="F44" s="1164"/>
      <c r="G44" s="1164"/>
      <c r="H44" s="1164"/>
      <c r="I44" s="1164"/>
      <c r="J44" s="1164"/>
      <c r="K44" s="1164"/>
      <c r="L44" s="1164"/>
      <c r="M44" s="1164"/>
      <c r="N44" s="1164"/>
      <c r="O44" s="1164"/>
      <c r="P44" s="1164"/>
      <c r="Q44" s="1164"/>
      <c r="R44" s="1164"/>
      <c r="S44" s="1164"/>
      <c r="T44" s="1164"/>
      <c r="U44" s="1164"/>
      <c r="V44" s="1175" t="s">
        <v>463</v>
      </c>
      <c r="W44" s="1175"/>
      <c r="X44" s="1175"/>
      <c r="Y44" s="1175"/>
      <c r="Z44" s="1175"/>
      <c r="AA44" s="1175"/>
      <c r="AB44" s="1175"/>
      <c r="AC44" s="1175"/>
      <c r="AD44" s="1175"/>
      <c r="AE44" s="1175"/>
      <c r="AF44" s="1175"/>
      <c r="AG44" s="1175"/>
      <c r="AH44" s="1175"/>
      <c r="AI44" s="1175"/>
    </row>
    <row r="45" spans="1:35" ht="18" customHeight="1">
      <c r="A45" s="1111"/>
      <c r="B45" s="1137" t="s">
        <v>193</v>
      </c>
      <c r="C45" s="1104" t="s">
        <v>448</v>
      </c>
      <c r="D45" s="1104"/>
      <c r="E45" s="1104"/>
      <c r="F45" s="1104"/>
      <c r="G45" s="1104"/>
      <c r="H45" s="1104"/>
      <c r="I45" s="1142"/>
      <c r="J45" s="1142"/>
      <c r="K45" s="1142"/>
      <c r="L45" s="1142"/>
      <c r="M45" s="1142"/>
      <c r="N45" s="1142"/>
      <c r="O45" s="1142"/>
      <c r="P45" s="1142"/>
      <c r="Q45" s="1142" t="s">
        <v>238</v>
      </c>
      <c r="R45" s="1142"/>
      <c r="S45" s="1142"/>
      <c r="T45" s="1142"/>
      <c r="U45" s="1142"/>
      <c r="V45" s="1142"/>
      <c r="W45" s="1142"/>
      <c r="X45" s="1142"/>
      <c r="Y45" s="1142"/>
      <c r="Z45" s="1142"/>
      <c r="AA45" s="1148"/>
      <c r="AB45" s="1148"/>
      <c r="AC45" s="1148"/>
      <c r="AD45" s="1148"/>
      <c r="AE45" s="1178"/>
      <c r="AF45" s="1178"/>
      <c r="AG45" s="1178"/>
      <c r="AH45" s="1178"/>
      <c r="AI45" s="1178"/>
    </row>
    <row r="46" spans="1:35" ht="18" customHeight="1">
      <c r="A46" s="1111"/>
      <c r="B46" s="1137"/>
      <c r="C46" s="1023" t="s">
        <v>448</v>
      </c>
      <c r="D46" s="1023"/>
      <c r="E46" s="1023"/>
      <c r="F46" s="1023"/>
      <c r="G46" s="1023"/>
      <c r="H46" s="1023"/>
      <c r="I46" s="1023"/>
      <c r="J46" s="1023"/>
      <c r="K46" s="1023"/>
      <c r="L46" s="1023"/>
      <c r="M46" s="1023"/>
      <c r="N46" s="1023"/>
      <c r="O46" s="1023"/>
      <c r="P46" s="1023"/>
      <c r="Q46" s="1142" t="s">
        <v>238</v>
      </c>
      <c r="R46" s="1142"/>
      <c r="S46" s="1142"/>
      <c r="T46" s="1142"/>
      <c r="U46" s="1142"/>
      <c r="V46" s="1142"/>
      <c r="W46" s="1142"/>
      <c r="X46" s="1142"/>
      <c r="Y46" s="1142"/>
      <c r="Z46" s="1142"/>
      <c r="AA46" s="1125"/>
      <c r="AB46" s="1125"/>
      <c r="AC46" s="1125"/>
      <c r="AD46" s="1125"/>
      <c r="AE46" s="1179"/>
      <c r="AF46" s="1179"/>
      <c r="AG46" s="1179"/>
      <c r="AH46" s="1179"/>
      <c r="AI46" s="1179"/>
    </row>
    <row r="47" spans="1:35" ht="18" customHeight="1">
      <c r="A47" s="1111"/>
      <c r="B47" s="1137"/>
      <c r="C47" s="1023" t="s">
        <v>448</v>
      </c>
      <c r="D47" s="1023"/>
      <c r="E47" s="1023"/>
      <c r="F47" s="1023"/>
      <c r="G47" s="1023"/>
      <c r="H47" s="1023"/>
      <c r="I47" s="1023"/>
      <c r="J47" s="1023"/>
      <c r="K47" s="1023"/>
      <c r="L47" s="1023"/>
      <c r="M47" s="1023"/>
      <c r="N47" s="1023"/>
      <c r="O47" s="1023"/>
      <c r="P47" s="1023"/>
      <c r="Q47" s="1142" t="s">
        <v>238</v>
      </c>
      <c r="R47" s="1142"/>
      <c r="S47" s="1142"/>
      <c r="T47" s="1142"/>
      <c r="U47" s="1142"/>
      <c r="V47" s="1142"/>
      <c r="W47" s="1142"/>
      <c r="X47" s="1142"/>
      <c r="Y47" s="1142"/>
      <c r="Z47" s="1142"/>
      <c r="AA47" s="1125"/>
      <c r="AB47" s="1125"/>
      <c r="AC47" s="1125"/>
      <c r="AD47" s="1125"/>
      <c r="AE47" s="1128"/>
      <c r="AF47" s="1128"/>
      <c r="AG47" s="1128"/>
      <c r="AH47" s="1128"/>
      <c r="AI47" s="1128"/>
    </row>
    <row r="48" spans="1:35" ht="18" customHeight="1">
      <c r="A48" s="1111"/>
      <c r="B48" s="1137"/>
      <c r="C48" s="1023" t="s">
        <v>448</v>
      </c>
      <c r="D48" s="1023"/>
      <c r="E48" s="1023"/>
      <c r="F48" s="1023"/>
      <c r="G48" s="1023"/>
      <c r="H48" s="1023"/>
      <c r="I48" s="1023"/>
      <c r="J48" s="1023"/>
      <c r="K48" s="1023"/>
      <c r="L48" s="1023"/>
      <c r="M48" s="1023"/>
      <c r="N48" s="1023"/>
      <c r="O48" s="1023"/>
      <c r="P48" s="1023"/>
      <c r="Q48" s="1142" t="s">
        <v>238</v>
      </c>
      <c r="R48" s="1142"/>
      <c r="S48" s="1142"/>
      <c r="T48" s="1142"/>
      <c r="U48" s="1142"/>
      <c r="V48" s="1142"/>
      <c r="W48" s="1142"/>
      <c r="X48" s="1142"/>
      <c r="Y48" s="1142"/>
      <c r="Z48" s="1142"/>
      <c r="AA48" s="1125"/>
      <c r="AB48" s="1125"/>
      <c r="AC48" s="1125"/>
      <c r="AD48" s="1125"/>
      <c r="AE48" s="1179"/>
      <c r="AF48" s="1179"/>
      <c r="AG48" s="1179"/>
      <c r="AH48" s="1179"/>
      <c r="AI48" s="1179"/>
    </row>
    <row r="49" spans="1:35" ht="18" customHeight="1">
      <c r="A49" s="1111"/>
      <c r="B49" s="1137"/>
      <c r="C49" s="1023" t="s">
        <v>448</v>
      </c>
      <c r="D49" s="1023"/>
      <c r="E49" s="1023"/>
      <c r="F49" s="1023"/>
      <c r="G49" s="1023"/>
      <c r="H49" s="1023"/>
      <c r="I49" s="1023"/>
      <c r="J49" s="1023"/>
      <c r="K49" s="1023"/>
      <c r="L49" s="1023"/>
      <c r="M49" s="1023"/>
      <c r="N49" s="1023"/>
      <c r="O49" s="1023"/>
      <c r="P49" s="1023"/>
      <c r="Q49" s="1142" t="s">
        <v>238</v>
      </c>
      <c r="R49" s="1142"/>
      <c r="S49" s="1142"/>
      <c r="T49" s="1142"/>
      <c r="U49" s="1142"/>
      <c r="V49" s="1142"/>
      <c r="W49" s="1142"/>
      <c r="X49" s="1142"/>
      <c r="Y49" s="1142"/>
      <c r="Z49" s="1142"/>
      <c r="AA49" s="1125"/>
      <c r="AB49" s="1125"/>
      <c r="AC49" s="1125"/>
      <c r="AD49" s="1125"/>
      <c r="AE49" s="1179"/>
      <c r="AF49" s="1179"/>
      <c r="AG49" s="1179"/>
      <c r="AH49" s="1179"/>
      <c r="AI49" s="1179"/>
    </row>
    <row r="50" spans="1:35" ht="18" customHeight="1">
      <c r="A50" s="1111"/>
      <c r="B50" s="1137"/>
      <c r="C50" s="1023" t="s">
        <v>448</v>
      </c>
      <c r="D50" s="1023"/>
      <c r="E50" s="1023"/>
      <c r="F50" s="1023"/>
      <c r="G50" s="1023"/>
      <c r="H50" s="1023"/>
      <c r="I50" s="1023"/>
      <c r="J50" s="1023"/>
      <c r="K50" s="1023"/>
      <c r="L50" s="1023"/>
      <c r="M50" s="1023"/>
      <c r="N50" s="1023"/>
      <c r="O50" s="1023"/>
      <c r="P50" s="1023"/>
      <c r="Q50" s="1023" t="s">
        <v>238</v>
      </c>
      <c r="R50" s="1023"/>
      <c r="S50" s="1023"/>
      <c r="T50" s="1023"/>
      <c r="U50" s="1023"/>
      <c r="V50" s="1023"/>
      <c r="W50" s="1023"/>
      <c r="X50" s="1023"/>
      <c r="Y50" s="1023"/>
      <c r="Z50" s="1023"/>
      <c r="AA50" s="1125"/>
      <c r="AB50" s="1125"/>
      <c r="AC50" s="1125"/>
      <c r="AD50" s="1125"/>
      <c r="AE50" s="1179"/>
      <c r="AF50" s="1179"/>
      <c r="AG50" s="1179"/>
      <c r="AH50" s="1179"/>
      <c r="AI50" s="1179"/>
    </row>
    <row r="51" spans="1:35" ht="18" customHeight="1">
      <c r="A51" s="1111"/>
      <c r="B51" s="1137"/>
      <c r="C51" s="1164"/>
      <c r="D51" s="1164"/>
      <c r="E51" s="1164"/>
      <c r="F51" s="1164"/>
      <c r="G51" s="1164"/>
      <c r="H51" s="1164"/>
      <c r="I51" s="1164"/>
      <c r="J51" s="1164"/>
      <c r="K51" s="1164"/>
      <c r="L51" s="1164"/>
      <c r="M51" s="1164"/>
      <c r="N51" s="1164"/>
      <c r="O51" s="1164"/>
      <c r="P51" s="1164"/>
      <c r="Q51" s="1164"/>
      <c r="R51" s="1164"/>
      <c r="S51" s="1164"/>
      <c r="T51" s="1164"/>
      <c r="U51" s="1164"/>
      <c r="V51" s="1175" t="s">
        <v>266</v>
      </c>
      <c r="W51" s="1175"/>
      <c r="X51" s="1175"/>
      <c r="Y51" s="1175"/>
      <c r="Z51" s="1175"/>
      <c r="AA51" s="1175"/>
      <c r="AB51" s="1175"/>
      <c r="AC51" s="1175"/>
      <c r="AD51" s="1175"/>
      <c r="AE51" s="1175"/>
      <c r="AF51" s="1175"/>
      <c r="AG51" s="1175"/>
      <c r="AH51" s="1175"/>
      <c r="AI51" s="1175"/>
    </row>
    <row r="52" spans="1:35" ht="18" customHeight="1">
      <c r="A52" s="1111"/>
      <c r="B52" s="1137" t="s">
        <v>457</v>
      </c>
      <c r="C52" s="1104" t="s">
        <v>448</v>
      </c>
      <c r="D52" s="1104"/>
      <c r="E52" s="1104"/>
      <c r="F52" s="1104"/>
      <c r="G52" s="1104"/>
      <c r="H52" s="1104"/>
      <c r="I52" s="1142"/>
      <c r="J52" s="1142"/>
      <c r="K52" s="1142"/>
      <c r="L52" s="1142"/>
      <c r="M52" s="1142"/>
      <c r="N52" s="1142"/>
      <c r="O52" s="1142"/>
      <c r="P52" s="1142"/>
      <c r="Q52" s="1142" t="s">
        <v>238</v>
      </c>
      <c r="R52" s="1142"/>
      <c r="S52" s="1142"/>
      <c r="T52" s="1142"/>
      <c r="U52" s="1142"/>
      <c r="V52" s="1142"/>
      <c r="W52" s="1142"/>
      <c r="X52" s="1142"/>
      <c r="Y52" s="1142"/>
      <c r="Z52" s="1142"/>
      <c r="AA52" s="1148"/>
      <c r="AB52" s="1148"/>
      <c r="AC52" s="1148"/>
      <c r="AD52" s="1148"/>
      <c r="AE52" s="1178"/>
      <c r="AF52" s="1178"/>
      <c r="AG52" s="1178"/>
      <c r="AH52" s="1178"/>
      <c r="AI52" s="1178"/>
    </row>
    <row r="53" spans="1:35" ht="18" customHeight="1">
      <c r="A53" s="1111"/>
      <c r="B53" s="1137"/>
      <c r="C53" s="1023" t="s">
        <v>448</v>
      </c>
      <c r="D53" s="1023"/>
      <c r="E53" s="1023"/>
      <c r="F53" s="1023"/>
      <c r="G53" s="1023"/>
      <c r="H53" s="1023"/>
      <c r="I53" s="1023"/>
      <c r="J53" s="1023"/>
      <c r="K53" s="1023"/>
      <c r="L53" s="1023"/>
      <c r="M53" s="1023"/>
      <c r="N53" s="1023"/>
      <c r="O53" s="1023"/>
      <c r="P53" s="1023"/>
      <c r="Q53" s="1142" t="s">
        <v>238</v>
      </c>
      <c r="R53" s="1142"/>
      <c r="S53" s="1142"/>
      <c r="T53" s="1142"/>
      <c r="U53" s="1142"/>
      <c r="V53" s="1142"/>
      <c r="W53" s="1142"/>
      <c r="X53" s="1142"/>
      <c r="Y53" s="1142"/>
      <c r="Z53" s="1142"/>
      <c r="AA53" s="1125"/>
      <c r="AB53" s="1125"/>
      <c r="AC53" s="1125"/>
      <c r="AD53" s="1125"/>
      <c r="AE53" s="1179"/>
      <c r="AF53" s="1179"/>
      <c r="AG53" s="1179"/>
      <c r="AH53" s="1179"/>
      <c r="AI53" s="1179"/>
    </row>
    <row r="54" spans="1:35" ht="18" customHeight="1">
      <c r="A54" s="1111"/>
      <c r="B54" s="1137"/>
      <c r="C54" s="1023" t="s">
        <v>448</v>
      </c>
      <c r="D54" s="1023"/>
      <c r="E54" s="1023"/>
      <c r="F54" s="1023"/>
      <c r="G54" s="1023"/>
      <c r="H54" s="1023"/>
      <c r="I54" s="1023"/>
      <c r="J54" s="1023"/>
      <c r="K54" s="1023"/>
      <c r="L54" s="1023"/>
      <c r="M54" s="1023"/>
      <c r="N54" s="1023"/>
      <c r="O54" s="1023"/>
      <c r="P54" s="1023"/>
      <c r="Q54" s="1142" t="s">
        <v>238</v>
      </c>
      <c r="R54" s="1142"/>
      <c r="S54" s="1142"/>
      <c r="T54" s="1142"/>
      <c r="U54" s="1142"/>
      <c r="V54" s="1142"/>
      <c r="W54" s="1142"/>
      <c r="X54" s="1142"/>
      <c r="Y54" s="1142"/>
      <c r="Z54" s="1142"/>
      <c r="AA54" s="1125"/>
      <c r="AB54" s="1125"/>
      <c r="AC54" s="1125"/>
      <c r="AD54" s="1125"/>
      <c r="AE54" s="1128"/>
      <c r="AF54" s="1128"/>
      <c r="AG54" s="1128"/>
      <c r="AH54" s="1128"/>
      <c r="AI54" s="1128"/>
    </row>
    <row r="55" spans="1:35" ht="18" customHeight="1">
      <c r="A55" s="1111"/>
      <c r="B55" s="1137"/>
      <c r="C55" s="1023" t="s">
        <v>448</v>
      </c>
      <c r="D55" s="1023"/>
      <c r="E55" s="1023"/>
      <c r="F55" s="1023"/>
      <c r="G55" s="1023"/>
      <c r="H55" s="1023"/>
      <c r="I55" s="1023"/>
      <c r="J55" s="1023"/>
      <c r="K55" s="1023"/>
      <c r="L55" s="1023"/>
      <c r="M55" s="1023"/>
      <c r="N55" s="1023"/>
      <c r="O55" s="1023"/>
      <c r="P55" s="1023"/>
      <c r="Q55" s="1142" t="s">
        <v>238</v>
      </c>
      <c r="R55" s="1142"/>
      <c r="S55" s="1142"/>
      <c r="T55" s="1142"/>
      <c r="U55" s="1142"/>
      <c r="V55" s="1142"/>
      <c r="W55" s="1142"/>
      <c r="X55" s="1142"/>
      <c r="Y55" s="1142"/>
      <c r="Z55" s="1142"/>
      <c r="AA55" s="1125"/>
      <c r="AB55" s="1125"/>
      <c r="AC55" s="1125"/>
      <c r="AD55" s="1125"/>
      <c r="AE55" s="1179"/>
      <c r="AF55" s="1179"/>
      <c r="AG55" s="1179"/>
      <c r="AH55" s="1179"/>
      <c r="AI55" s="1179"/>
    </row>
    <row r="56" spans="1:35" ht="18" customHeight="1">
      <c r="A56" s="1111"/>
      <c r="B56" s="1137"/>
      <c r="C56" s="1023" t="s">
        <v>448</v>
      </c>
      <c r="D56" s="1023"/>
      <c r="E56" s="1023"/>
      <c r="F56" s="1023"/>
      <c r="G56" s="1023"/>
      <c r="H56" s="1023"/>
      <c r="I56" s="1023"/>
      <c r="J56" s="1023"/>
      <c r="K56" s="1023"/>
      <c r="L56" s="1023"/>
      <c r="M56" s="1023"/>
      <c r="N56" s="1023"/>
      <c r="O56" s="1023"/>
      <c r="P56" s="1023"/>
      <c r="Q56" s="1142" t="s">
        <v>238</v>
      </c>
      <c r="R56" s="1142"/>
      <c r="S56" s="1142"/>
      <c r="T56" s="1142"/>
      <c r="U56" s="1142"/>
      <c r="V56" s="1142"/>
      <c r="W56" s="1142"/>
      <c r="X56" s="1142"/>
      <c r="Y56" s="1142"/>
      <c r="Z56" s="1142"/>
      <c r="AA56" s="1125"/>
      <c r="AB56" s="1125"/>
      <c r="AC56" s="1125"/>
      <c r="AD56" s="1125"/>
      <c r="AE56" s="1179"/>
      <c r="AF56" s="1179"/>
      <c r="AG56" s="1179"/>
      <c r="AH56" s="1179"/>
      <c r="AI56" s="1179"/>
    </row>
    <row r="57" spans="1:35" ht="18" customHeight="1">
      <c r="A57" s="1111"/>
      <c r="B57" s="1137"/>
      <c r="C57" s="1023" t="s">
        <v>448</v>
      </c>
      <c r="D57" s="1023"/>
      <c r="E57" s="1023"/>
      <c r="F57" s="1023"/>
      <c r="G57" s="1023"/>
      <c r="H57" s="1023"/>
      <c r="I57" s="1023"/>
      <c r="J57" s="1023"/>
      <c r="K57" s="1023"/>
      <c r="L57" s="1023"/>
      <c r="M57" s="1023"/>
      <c r="N57" s="1023"/>
      <c r="O57" s="1023"/>
      <c r="P57" s="1023"/>
      <c r="Q57" s="1023" t="s">
        <v>238</v>
      </c>
      <c r="R57" s="1023"/>
      <c r="S57" s="1023"/>
      <c r="T57" s="1023"/>
      <c r="U57" s="1023"/>
      <c r="V57" s="1023"/>
      <c r="W57" s="1023"/>
      <c r="X57" s="1023"/>
      <c r="Y57" s="1023"/>
      <c r="Z57" s="1023"/>
      <c r="AA57" s="1125"/>
      <c r="AB57" s="1125"/>
      <c r="AC57" s="1125"/>
      <c r="AD57" s="1125"/>
      <c r="AE57" s="1179"/>
      <c r="AF57" s="1179"/>
      <c r="AG57" s="1179"/>
      <c r="AH57" s="1179"/>
      <c r="AI57" s="1179"/>
    </row>
    <row r="58" spans="1:35" ht="18" customHeight="1">
      <c r="A58" s="1111"/>
      <c r="B58" s="1137"/>
      <c r="C58" s="1164"/>
      <c r="D58" s="1164"/>
      <c r="E58" s="1164"/>
      <c r="F58" s="1164"/>
      <c r="G58" s="1164"/>
      <c r="H58" s="1164"/>
      <c r="I58" s="1164"/>
      <c r="J58" s="1164"/>
      <c r="K58" s="1164"/>
      <c r="L58" s="1164"/>
      <c r="M58" s="1164"/>
      <c r="N58" s="1164"/>
      <c r="O58" s="1164"/>
      <c r="P58" s="1164"/>
      <c r="Q58" s="1164"/>
      <c r="R58" s="1164"/>
      <c r="S58" s="1164"/>
      <c r="T58" s="1164"/>
      <c r="U58" s="1164"/>
      <c r="V58" s="1175" t="s">
        <v>414</v>
      </c>
      <c r="W58" s="1175"/>
      <c r="X58" s="1175"/>
      <c r="Y58" s="1175"/>
      <c r="Z58" s="1175"/>
      <c r="AA58" s="1175"/>
      <c r="AB58" s="1175"/>
      <c r="AC58" s="1175"/>
      <c r="AD58" s="1175"/>
      <c r="AE58" s="1175"/>
      <c r="AF58" s="1175"/>
      <c r="AG58" s="1175"/>
      <c r="AH58" s="1175"/>
      <c r="AI58" s="1175"/>
    </row>
    <row r="59" spans="1:35" ht="18" customHeight="1">
      <c r="A59" s="1111"/>
      <c r="B59" s="1138" t="s">
        <v>459</v>
      </c>
      <c r="C59" s="1104" t="s">
        <v>448</v>
      </c>
      <c r="D59" s="1104"/>
      <c r="E59" s="1104"/>
      <c r="F59" s="1104"/>
      <c r="G59" s="1104"/>
      <c r="H59" s="1104"/>
      <c r="I59" s="1104"/>
      <c r="J59" s="1104"/>
      <c r="K59" s="1104"/>
      <c r="L59" s="1104"/>
      <c r="M59" s="1104"/>
      <c r="N59" s="1104"/>
      <c r="O59" s="1104"/>
      <c r="P59" s="1104"/>
      <c r="Q59" s="1104" t="s">
        <v>238</v>
      </c>
      <c r="R59" s="1104"/>
      <c r="S59" s="1104"/>
      <c r="T59" s="1104"/>
      <c r="U59" s="1104"/>
      <c r="V59" s="1104"/>
      <c r="W59" s="1104"/>
      <c r="X59" s="1104"/>
      <c r="Y59" s="1104"/>
      <c r="Z59" s="1104"/>
      <c r="AA59" s="1120"/>
      <c r="AB59" s="1120"/>
      <c r="AC59" s="1120"/>
      <c r="AD59" s="1120"/>
      <c r="AE59" s="1187"/>
      <c r="AF59" s="1187"/>
      <c r="AG59" s="1187"/>
      <c r="AH59" s="1187"/>
      <c r="AI59" s="1187"/>
    </row>
    <row r="60" spans="1:35" ht="18" customHeight="1">
      <c r="A60" s="1111"/>
      <c r="B60" s="1138"/>
      <c r="C60" s="1023" t="s">
        <v>448</v>
      </c>
      <c r="D60" s="1023"/>
      <c r="E60" s="1023"/>
      <c r="F60" s="1023"/>
      <c r="G60" s="1023"/>
      <c r="H60" s="1023"/>
      <c r="I60" s="1023"/>
      <c r="J60" s="1023"/>
      <c r="K60" s="1023"/>
      <c r="L60" s="1023"/>
      <c r="M60" s="1023"/>
      <c r="N60" s="1023"/>
      <c r="O60" s="1023"/>
      <c r="P60" s="1023"/>
      <c r="Q60" s="1142" t="s">
        <v>238</v>
      </c>
      <c r="R60" s="1142"/>
      <c r="S60" s="1142"/>
      <c r="T60" s="1142"/>
      <c r="U60" s="1142"/>
      <c r="V60" s="1142"/>
      <c r="W60" s="1142"/>
      <c r="X60" s="1142"/>
      <c r="Y60" s="1142"/>
      <c r="Z60" s="1142"/>
      <c r="AA60" s="1125"/>
      <c r="AB60" s="1125"/>
      <c r="AC60" s="1125"/>
      <c r="AD60" s="1125"/>
      <c r="AE60" s="1179"/>
      <c r="AF60" s="1179"/>
      <c r="AG60" s="1179"/>
      <c r="AH60" s="1179"/>
      <c r="AI60" s="1179"/>
    </row>
    <row r="61" spans="1:35" ht="18" customHeight="1">
      <c r="A61" s="1111"/>
      <c r="B61" s="1138"/>
      <c r="C61" s="1023" t="s">
        <v>448</v>
      </c>
      <c r="D61" s="1023"/>
      <c r="E61" s="1023"/>
      <c r="F61" s="1023"/>
      <c r="G61" s="1023"/>
      <c r="H61" s="1023"/>
      <c r="I61" s="1023"/>
      <c r="J61" s="1023"/>
      <c r="K61" s="1023"/>
      <c r="L61" s="1023"/>
      <c r="M61" s="1023"/>
      <c r="N61" s="1023"/>
      <c r="O61" s="1023"/>
      <c r="P61" s="1023"/>
      <c r="Q61" s="1142" t="s">
        <v>238</v>
      </c>
      <c r="R61" s="1142"/>
      <c r="S61" s="1142"/>
      <c r="T61" s="1142"/>
      <c r="U61" s="1142"/>
      <c r="V61" s="1142"/>
      <c r="W61" s="1142"/>
      <c r="X61" s="1142"/>
      <c r="Y61" s="1142"/>
      <c r="Z61" s="1142"/>
      <c r="AA61" s="1125"/>
      <c r="AB61" s="1125"/>
      <c r="AC61" s="1125"/>
      <c r="AD61" s="1125"/>
      <c r="AE61" s="1128"/>
      <c r="AF61" s="1128"/>
      <c r="AG61" s="1128"/>
      <c r="AH61" s="1128"/>
      <c r="AI61" s="1128"/>
    </row>
    <row r="62" spans="1:35" ht="18" customHeight="1">
      <c r="A62" s="1111"/>
      <c r="B62" s="1138"/>
      <c r="C62" s="1023" t="s">
        <v>448</v>
      </c>
      <c r="D62" s="1023"/>
      <c r="E62" s="1023"/>
      <c r="F62" s="1023"/>
      <c r="G62" s="1023"/>
      <c r="H62" s="1023"/>
      <c r="I62" s="1023"/>
      <c r="J62" s="1023"/>
      <c r="K62" s="1023"/>
      <c r="L62" s="1023"/>
      <c r="M62" s="1023"/>
      <c r="N62" s="1023"/>
      <c r="O62" s="1023"/>
      <c r="P62" s="1023"/>
      <c r="Q62" s="1142" t="s">
        <v>238</v>
      </c>
      <c r="R62" s="1142"/>
      <c r="S62" s="1142"/>
      <c r="T62" s="1142"/>
      <c r="U62" s="1142"/>
      <c r="V62" s="1142"/>
      <c r="W62" s="1142"/>
      <c r="X62" s="1142"/>
      <c r="Y62" s="1142"/>
      <c r="Z62" s="1142"/>
      <c r="AA62" s="1125"/>
      <c r="AB62" s="1125"/>
      <c r="AC62" s="1125"/>
      <c r="AD62" s="1125"/>
      <c r="AE62" s="1179"/>
      <c r="AF62" s="1179"/>
      <c r="AG62" s="1179"/>
      <c r="AH62" s="1179"/>
      <c r="AI62" s="1179"/>
    </row>
    <row r="63" spans="1:35" ht="18" customHeight="1">
      <c r="A63" s="1111"/>
      <c r="B63" s="1138"/>
      <c r="C63" s="1023" t="s">
        <v>448</v>
      </c>
      <c r="D63" s="1023"/>
      <c r="E63" s="1023"/>
      <c r="F63" s="1023"/>
      <c r="G63" s="1023"/>
      <c r="H63" s="1023"/>
      <c r="I63" s="1023"/>
      <c r="J63" s="1023"/>
      <c r="K63" s="1023"/>
      <c r="L63" s="1023"/>
      <c r="M63" s="1023"/>
      <c r="N63" s="1023"/>
      <c r="O63" s="1023"/>
      <c r="P63" s="1023"/>
      <c r="Q63" s="1142" t="s">
        <v>238</v>
      </c>
      <c r="R63" s="1142"/>
      <c r="S63" s="1142"/>
      <c r="T63" s="1142"/>
      <c r="U63" s="1142"/>
      <c r="V63" s="1142"/>
      <c r="W63" s="1142"/>
      <c r="X63" s="1142"/>
      <c r="Y63" s="1142"/>
      <c r="Z63" s="1142"/>
      <c r="AA63" s="1125"/>
      <c r="AB63" s="1125"/>
      <c r="AC63" s="1125"/>
      <c r="AD63" s="1125"/>
      <c r="AE63" s="1179"/>
      <c r="AF63" s="1179"/>
      <c r="AG63" s="1179"/>
      <c r="AH63" s="1179"/>
      <c r="AI63" s="1179"/>
    </row>
    <row r="64" spans="1:35" ht="18" customHeight="1">
      <c r="A64" s="1111"/>
      <c r="B64" s="1138"/>
      <c r="C64" s="1023" t="s">
        <v>448</v>
      </c>
      <c r="D64" s="1023"/>
      <c r="E64" s="1023"/>
      <c r="F64" s="1023"/>
      <c r="G64" s="1023"/>
      <c r="H64" s="1023"/>
      <c r="I64" s="1023"/>
      <c r="J64" s="1023"/>
      <c r="K64" s="1023"/>
      <c r="L64" s="1023"/>
      <c r="M64" s="1023"/>
      <c r="N64" s="1023"/>
      <c r="O64" s="1023"/>
      <c r="P64" s="1023"/>
      <c r="Q64" s="1023" t="s">
        <v>238</v>
      </c>
      <c r="R64" s="1023"/>
      <c r="S64" s="1023"/>
      <c r="T64" s="1023"/>
      <c r="U64" s="1023"/>
      <c r="V64" s="1023"/>
      <c r="W64" s="1023"/>
      <c r="X64" s="1023"/>
      <c r="Y64" s="1023"/>
      <c r="Z64" s="1023"/>
      <c r="AA64" s="1125"/>
      <c r="AB64" s="1125"/>
      <c r="AC64" s="1125"/>
      <c r="AD64" s="1125"/>
      <c r="AE64" s="1179"/>
      <c r="AF64" s="1179"/>
      <c r="AG64" s="1179"/>
      <c r="AH64" s="1179"/>
      <c r="AI64" s="1179"/>
    </row>
    <row r="65" spans="1:35" ht="18" customHeight="1">
      <c r="A65" s="1111"/>
      <c r="B65" s="1138"/>
      <c r="C65" s="1164"/>
      <c r="D65" s="1164"/>
      <c r="E65" s="1164"/>
      <c r="F65" s="1164"/>
      <c r="G65" s="1164"/>
      <c r="H65" s="1164"/>
      <c r="I65" s="1164"/>
      <c r="J65" s="1164"/>
      <c r="K65" s="1164"/>
      <c r="L65" s="1164"/>
      <c r="M65" s="1164"/>
      <c r="N65" s="1164"/>
      <c r="O65" s="1164"/>
      <c r="P65" s="1164"/>
      <c r="Q65" s="1164"/>
      <c r="R65" s="1164"/>
      <c r="S65" s="1164"/>
      <c r="T65" s="1164"/>
      <c r="U65" s="1164"/>
      <c r="V65" s="1175" t="s">
        <v>103</v>
      </c>
      <c r="W65" s="1175"/>
      <c r="X65" s="1175"/>
      <c r="Y65" s="1175"/>
      <c r="Z65" s="1175"/>
      <c r="AA65" s="1175"/>
      <c r="AB65" s="1175"/>
      <c r="AC65" s="1175"/>
      <c r="AD65" s="1175"/>
      <c r="AE65" s="1175"/>
      <c r="AF65" s="1175"/>
      <c r="AG65" s="1175"/>
      <c r="AH65" s="1175"/>
      <c r="AI65" s="1175"/>
    </row>
    <row r="66" spans="1:35" ht="18" customHeight="1">
      <c r="A66" s="1111"/>
      <c r="B66" s="1137" t="s">
        <v>479</v>
      </c>
      <c r="C66" s="1104" t="s">
        <v>448</v>
      </c>
      <c r="D66" s="1104"/>
      <c r="E66" s="1104"/>
      <c r="F66" s="1104"/>
      <c r="G66" s="1104"/>
      <c r="H66" s="1104"/>
      <c r="I66" s="1142"/>
      <c r="J66" s="1142"/>
      <c r="K66" s="1142"/>
      <c r="L66" s="1142"/>
      <c r="M66" s="1142"/>
      <c r="N66" s="1142"/>
      <c r="O66" s="1142"/>
      <c r="P66" s="1142"/>
      <c r="Q66" s="1142" t="s">
        <v>238</v>
      </c>
      <c r="R66" s="1142"/>
      <c r="S66" s="1142"/>
      <c r="T66" s="1142"/>
      <c r="U66" s="1142"/>
      <c r="V66" s="1142"/>
      <c r="W66" s="1142"/>
      <c r="X66" s="1142"/>
      <c r="Y66" s="1142"/>
      <c r="Z66" s="1142"/>
      <c r="AA66" s="1148"/>
      <c r="AB66" s="1148"/>
      <c r="AC66" s="1148"/>
      <c r="AD66" s="1148"/>
      <c r="AE66" s="1178"/>
      <c r="AF66" s="1178"/>
      <c r="AG66" s="1178"/>
      <c r="AH66" s="1178"/>
      <c r="AI66" s="1178"/>
    </row>
    <row r="67" spans="1:35" ht="18" customHeight="1">
      <c r="A67" s="1111"/>
      <c r="B67" s="1137"/>
      <c r="C67" s="1023" t="s">
        <v>448</v>
      </c>
      <c r="D67" s="1023"/>
      <c r="E67" s="1023"/>
      <c r="F67" s="1023"/>
      <c r="G67" s="1023"/>
      <c r="H67" s="1023"/>
      <c r="I67" s="1023"/>
      <c r="J67" s="1023"/>
      <c r="K67" s="1023"/>
      <c r="L67" s="1023"/>
      <c r="M67" s="1023"/>
      <c r="N67" s="1023"/>
      <c r="O67" s="1023"/>
      <c r="P67" s="1023"/>
      <c r="Q67" s="1142" t="s">
        <v>238</v>
      </c>
      <c r="R67" s="1142"/>
      <c r="S67" s="1142"/>
      <c r="T67" s="1142"/>
      <c r="U67" s="1142"/>
      <c r="V67" s="1142"/>
      <c r="W67" s="1142"/>
      <c r="X67" s="1142"/>
      <c r="Y67" s="1142"/>
      <c r="Z67" s="1142"/>
      <c r="AA67" s="1125"/>
      <c r="AB67" s="1125"/>
      <c r="AC67" s="1125"/>
      <c r="AD67" s="1125"/>
      <c r="AE67" s="1179"/>
      <c r="AF67" s="1179"/>
      <c r="AG67" s="1179"/>
      <c r="AH67" s="1179"/>
      <c r="AI67" s="1179"/>
    </row>
    <row r="68" spans="1:35" ht="18" customHeight="1">
      <c r="A68" s="1111"/>
      <c r="B68" s="1137"/>
      <c r="C68" s="1023" t="s">
        <v>448</v>
      </c>
      <c r="D68" s="1023"/>
      <c r="E68" s="1023"/>
      <c r="F68" s="1023"/>
      <c r="G68" s="1023"/>
      <c r="H68" s="1023"/>
      <c r="I68" s="1023"/>
      <c r="J68" s="1023"/>
      <c r="K68" s="1023"/>
      <c r="L68" s="1023"/>
      <c r="M68" s="1023"/>
      <c r="N68" s="1023"/>
      <c r="O68" s="1023"/>
      <c r="P68" s="1023"/>
      <c r="Q68" s="1142" t="s">
        <v>238</v>
      </c>
      <c r="R68" s="1142"/>
      <c r="S68" s="1142"/>
      <c r="T68" s="1142"/>
      <c r="U68" s="1142"/>
      <c r="V68" s="1142"/>
      <c r="W68" s="1142"/>
      <c r="X68" s="1142"/>
      <c r="Y68" s="1142"/>
      <c r="Z68" s="1142"/>
      <c r="AA68" s="1125"/>
      <c r="AB68" s="1125"/>
      <c r="AC68" s="1125"/>
      <c r="AD68" s="1125"/>
      <c r="AE68" s="1128"/>
      <c r="AF68" s="1128"/>
      <c r="AG68" s="1128"/>
      <c r="AH68" s="1128"/>
      <c r="AI68" s="1128"/>
    </row>
    <row r="69" spans="1:35" ht="18" customHeight="1">
      <c r="A69" s="1111"/>
      <c r="B69" s="1137"/>
      <c r="C69" s="1023" t="s">
        <v>448</v>
      </c>
      <c r="D69" s="1023"/>
      <c r="E69" s="1023"/>
      <c r="F69" s="1023"/>
      <c r="G69" s="1023"/>
      <c r="H69" s="1023"/>
      <c r="I69" s="1023"/>
      <c r="J69" s="1023"/>
      <c r="K69" s="1023"/>
      <c r="L69" s="1023"/>
      <c r="M69" s="1023"/>
      <c r="N69" s="1023"/>
      <c r="O69" s="1023"/>
      <c r="P69" s="1023"/>
      <c r="Q69" s="1142" t="s">
        <v>238</v>
      </c>
      <c r="R69" s="1142"/>
      <c r="S69" s="1142"/>
      <c r="T69" s="1142"/>
      <c r="U69" s="1142"/>
      <c r="V69" s="1142"/>
      <c r="W69" s="1142"/>
      <c r="X69" s="1142"/>
      <c r="Y69" s="1142"/>
      <c r="Z69" s="1142"/>
      <c r="AA69" s="1125"/>
      <c r="AB69" s="1125"/>
      <c r="AC69" s="1125"/>
      <c r="AD69" s="1125"/>
      <c r="AE69" s="1179"/>
      <c r="AF69" s="1179"/>
      <c r="AG69" s="1179"/>
      <c r="AH69" s="1179"/>
      <c r="AI69" s="1179"/>
    </row>
    <row r="70" spans="1:35" ht="18" customHeight="1">
      <c r="A70" s="1111"/>
      <c r="B70" s="1137"/>
      <c r="C70" s="1023" t="s">
        <v>448</v>
      </c>
      <c r="D70" s="1023"/>
      <c r="E70" s="1023"/>
      <c r="F70" s="1023"/>
      <c r="G70" s="1023"/>
      <c r="H70" s="1023"/>
      <c r="I70" s="1023"/>
      <c r="J70" s="1023"/>
      <c r="K70" s="1023"/>
      <c r="L70" s="1023"/>
      <c r="M70" s="1023"/>
      <c r="N70" s="1023"/>
      <c r="O70" s="1023"/>
      <c r="P70" s="1023"/>
      <c r="Q70" s="1142" t="s">
        <v>238</v>
      </c>
      <c r="R70" s="1142"/>
      <c r="S70" s="1142"/>
      <c r="T70" s="1142"/>
      <c r="U70" s="1142"/>
      <c r="V70" s="1142"/>
      <c r="W70" s="1142"/>
      <c r="X70" s="1142"/>
      <c r="Y70" s="1142"/>
      <c r="Z70" s="1142"/>
      <c r="AA70" s="1125"/>
      <c r="AB70" s="1125"/>
      <c r="AC70" s="1125"/>
      <c r="AD70" s="1125"/>
      <c r="AE70" s="1179"/>
      <c r="AF70" s="1179"/>
      <c r="AG70" s="1179"/>
      <c r="AH70" s="1179"/>
      <c r="AI70" s="1179"/>
    </row>
    <row r="71" spans="1:35" ht="18" customHeight="1">
      <c r="A71" s="1111"/>
      <c r="B71" s="1137"/>
      <c r="C71" s="1023" t="s">
        <v>448</v>
      </c>
      <c r="D71" s="1023"/>
      <c r="E71" s="1023"/>
      <c r="F71" s="1023"/>
      <c r="G71" s="1023"/>
      <c r="H71" s="1023"/>
      <c r="I71" s="1023"/>
      <c r="J71" s="1023"/>
      <c r="K71" s="1023"/>
      <c r="L71" s="1023"/>
      <c r="M71" s="1023"/>
      <c r="N71" s="1023"/>
      <c r="O71" s="1023"/>
      <c r="P71" s="1023"/>
      <c r="Q71" s="1023" t="s">
        <v>238</v>
      </c>
      <c r="R71" s="1023"/>
      <c r="S71" s="1023"/>
      <c r="T71" s="1023"/>
      <c r="U71" s="1023"/>
      <c r="V71" s="1023"/>
      <c r="W71" s="1023"/>
      <c r="X71" s="1023"/>
      <c r="Y71" s="1023"/>
      <c r="Z71" s="1023"/>
      <c r="AA71" s="1125"/>
      <c r="AB71" s="1125"/>
      <c r="AC71" s="1125"/>
      <c r="AD71" s="1125"/>
      <c r="AE71" s="1179"/>
      <c r="AF71" s="1179"/>
      <c r="AG71" s="1179"/>
      <c r="AH71" s="1179"/>
      <c r="AI71" s="1179"/>
    </row>
    <row r="72" spans="1:35" ht="18" customHeight="1">
      <c r="A72" s="1111"/>
      <c r="B72" s="1137"/>
      <c r="C72" s="1164"/>
      <c r="D72" s="1164"/>
      <c r="E72" s="1164"/>
      <c r="F72" s="1164"/>
      <c r="G72" s="1164"/>
      <c r="H72" s="1164"/>
      <c r="I72" s="1164"/>
      <c r="J72" s="1164"/>
      <c r="K72" s="1164"/>
      <c r="L72" s="1164"/>
      <c r="M72" s="1164"/>
      <c r="N72" s="1164"/>
      <c r="O72" s="1164"/>
      <c r="P72" s="1164"/>
      <c r="Q72" s="1164"/>
      <c r="R72" s="1164"/>
      <c r="S72" s="1164"/>
      <c r="T72" s="1164"/>
      <c r="U72" s="1164"/>
      <c r="V72" s="1175" t="s">
        <v>475</v>
      </c>
      <c r="W72" s="1175"/>
      <c r="X72" s="1175"/>
      <c r="Y72" s="1175"/>
      <c r="Z72" s="1175"/>
      <c r="AA72" s="1175"/>
      <c r="AB72" s="1175"/>
      <c r="AC72" s="1175"/>
      <c r="AD72" s="1175"/>
      <c r="AE72" s="1175"/>
      <c r="AF72" s="1175"/>
      <c r="AG72" s="1175"/>
      <c r="AH72" s="1175"/>
      <c r="AI72" s="1175"/>
    </row>
    <row r="73" spans="1:35" ht="18" customHeight="1">
      <c r="A73" s="1111"/>
      <c r="B73" s="1137" t="s">
        <v>480</v>
      </c>
      <c r="C73" s="1104" t="s">
        <v>448</v>
      </c>
      <c r="D73" s="1104"/>
      <c r="E73" s="1104"/>
      <c r="F73" s="1104"/>
      <c r="G73" s="1104"/>
      <c r="H73" s="1104"/>
      <c r="I73" s="1142"/>
      <c r="J73" s="1142"/>
      <c r="K73" s="1142"/>
      <c r="L73" s="1142"/>
      <c r="M73" s="1142"/>
      <c r="N73" s="1142"/>
      <c r="O73" s="1142"/>
      <c r="P73" s="1142"/>
      <c r="Q73" s="1142" t="s">
        <v>238</v>
      </c>
      <c r="R73" s="1142"/>
      <c r="S73" s="1142"/>
      <c r="T73" s="1142"/>
      <c r="U73" s="1142"/>
      <c r="V73" s="1142"/>
      <c r="W73" s="1142"/>
      <c r="X73" s="1142"/>
      <c r="Y73" s="1142"/>
      <c r="Z73" s="1142"/>
      <c r="AA73" s="1148"/>
      <c r="AB73" s="1148"/>
      <c r="AC73" s="1148"/>
      <c r="AD73" s="1148"/>
      <c r="AE73" s="1178"/>
      <c r="AF73" s="1178"/>
      <c r="AG73" s="1178"/>
      <c r="AH73" s="1178"/>
      <c r="AI73" s="1178"/>
    </row>
    <row r="74" spans="1:35" ht="18" customHeight="1">
      <c r="A74" s="1111"/>
      <c r="B74" s="1137"/>
      <c r="C74" s="1023" t="s">
        <v>448</v>
      </c>
      <c r="D74" s="1023"/>
      <c r="E74" s="1023"/>
      <c r="F74" s="1023"/>
      <c r="G74" s="1023"/>
      <c r="H74" s="1023"/>
      <c r="I74" s="1023"/>
      <c r="J74" s="1023"/>
      <c r="K74" s="1023"/>
      <c r="L74" s="1023"/>
      <c r="M74" s="1023"/>
      <c r="N74" s="1023"/>
      <c r="O74" s="1023"/>
      <c r="P74" s="1023"/>
      <c r="Q74" s="1142" t="s">
        <v>238</v>
      </c>
      <c r="R74" s="1142"/>
      <c r="S74" s="1142"/>
      <c r="T74" s="1142"/>
      <c r="U74" s="1142"/>
      <c r="V74" s="1142"/>
      <c r="W74" s="1142"/>
      <c r="X74" s="1142"/>
      <c r="Y74" s="1142"/>
      <c r="Z74" s="1142"/>
      <c r="AA74" s="1125"/>
      <c r="AB74" s="1125"/>
      <c r="AC74" s="1125"/>
      <c r="AD74" s="1125"/>
      <c r="AE74" s="1179"/>
      <c r="AF74" s="1179"/>
      <c r="AG74" s="1179"/>
      <c r="AH74" s="1179"/>
      <c r="AI74" s="1179"/>
    </row>
    <row r="75" spans="1:35" ht="18" customHeight="1">
      <c r="A75" s="1111"/>
      <c r="B75" s="1137"/>
      <c r="C75" s="1023" t="s">
        <v>448</v>
      </c>
      <c r="D75" s="1023"/>
      <c r="E75" s="1023"/>
      <c r="F75" s="1023"/>
      <c r="G75" s="1023"/>
      <c r="H75" s="1023"/>
      <c r="I75" s="1023"/>
      <c r="J75" s="1023"/>
      <c r="K75" s="1023"/>
      <c r="L75" s="1023"/>
      <c r="M75" s="1023"/>
      <c r="N75" s="1023"/>
      <c r="O75" s="1023"/>
      <c r="P75" s="1023"/>
      <c r="Q75" s="1142" t="s">
        <v>238</v>
      </c>
      <c r="R75" s="1142"/>
      <c r="S75" s="1142"/>
      <c r="T75" s="1142"/>
      <c r="U75" s="1142"/>
      <c r="V75" s="1142"/>
      <c r="W75" s="1142"/>
      <c r="X75" s="1142"/>
      <c r="Y75" s="1142"/>
      <c r="Z75" s="1142"/>
      <c r="AA75" s="1125"/>
      <c r="AB75" s="1125"/>
      <c r="AC75" s="1125"/>
      <c r="AD75" s="1125"/>
      <c r="AE75" s="1128"/>
      <c r="AF75" s="1128"/>
      <c r="AG75" s="1128"/>
      <c r="AH75" s="1128"/>
      <c r="AI75" s="1128"/>
    </row>
    <row r="76" spans="1:35" ht="18" customHeight="1">
      <c r="A76" s="1111"/>
      <c r="B76" s="1137"/>
      <c r="C76" s="1023" t="s">
        <v>448</v>
      </c>
      <c r="D76" s="1023"/>
      <c r="E76" s="1023"/>
      <c r="F76" s="1023"/>
      <c r="G76" s="1023"/>
      <c r="H76" s="1023"/>
      <c r="I76" s="1023"/>
      <c r="J76" s="1023"/>
      <c r="K76" s="1023"/>
      <c r="L76" s="1023"/>
      <c r="M76" s="1023"/>
      <c r="N76" s="1023"/>
      <c r="O76" s="1023"/>
      <c r="P76" s="1023"/>
      <c r="Q76" s="1142" t="s">
        <v>238</v>
      </c>
      <c r="R76" s="1142"/>
      <c r="S76" s="1142"/>
      <c r="T76" s="1142"/>
      <c r="U76" s="1142"/>
      <c r="V76" s="1142"/>
      <c r="W76" s="1142"/>
      <c r="X76" s="1142"/>
      <c r="Y76" s="1142"/>
      <c r="Z76" s="1142"/>
      <c r="AA76" s="1125"/>
      <c r="AB76" s="1125"/>
      <c r="AC76" s="1125"/>
      <c r="AD76" s="1125"/>
      <c r="AE76" s="1179"/>
      <c r="AF76" s="1179"/>
      <c r="AG76" s="1179"/>
      <c r="AH76" s="1179"/>
      <c r="AI76" s="1179"/>
    </row>
    <row r="77" spans="1:35" ht="18" customHeight="1">
      <c r="A77" s="1111"/>
      <c r="B77" s="1137"/>
      <c r="C77" s="1023" t="s">
        <v>448</v>
      </c>
      <c r="D77" s="1023"/>
      <c r="E77" s="1023"/>
      <c r="F77" s="1023"/>
      <c r="G77" s="1023"/>
      <c r="H77" s="1023"/>
      <c r="I77" s="1023"/>
      <c r="J77" s="1023"/>
      <c r="K77" s="1023"/>
      <c r="L77" s="1023"/>
      <c r="M77" s="1023"/>
      <c r="N77" s="1023"/>
      <c r="O77" s="1023"/>
      <c r="P77" s="1023"/>
      <c r="Q77" s="1142" t="s">
        <v>238</v>
      </c>
      <c r="R77" s="1142"/>
      <c r="S77" s="1142"/>
      <c r="T77" s="1142"/>
      <c r="U77" s="1142"/>
      <c r="V77" s="1142"/>
      <c r="W77" s="1142"/>
      <c r="X77" s="1142"/>
      <c r="Y77" s="1142"/>
      <c r="Z77" s="1142"/>
      <c r="AA77" s="1125"/>
      <c r="AB77" s="1125"/>
      <c r="AC77" s="1125"/>
      <c r="AD77" s="1125"/>
      <c r="AE77" s="1179"/>
      <c r="AF77" s="1179"/>
      <c r="AG77" s="1179"/>
      <c r="AH77" s="1179"/>
      <c r="AI77" s="1179"/>
    </row>
    <row r="78" spans="1:35" ht="18" customHeight="1">
      <c r="A78" s="1111"/>
      <c r="B78" s="1137"/>
      <c r="C78" s="1023" t="s">
        <v>448</v>
      </c>
      <c r="D78" s="1023"/>
      <c r="E78" s="1023"/>
      <c r="F78" s="1023"/>
      <c r="G78" s="1023"/>
      <c r="H78" s="1023"/>
      <c r="I78" s="1023"/>
      <c r="J78" s="1023"/>
      <c r="K78" s="1023"/>
      <c r="L78" s="1023"/>
      <c r="M78" s="1023"/>
      <c r="N78" s="1023"/>
      <c r="O78" s="1023"/>
      <c r="P78" s="1023"/>
      <c r="Q78" s="1023" t="s">
        <v>238</v>
      </c>
      <c r="R78" s="1023"/>
      <c r="S78" s="1023"/>
      <c r="T78" s="1023"/>
      <c r="U78" s="1023"/>
      <c r="V78" s="1023"/>
      <c r="W78" s="1023"/>
      <c r="X78" s="1023"/>
      <c r="Y78" s="1023"/>
      <c r="Z78" s="1023"/>
      <c r="AA78" s="1125"/>
      <c r="AB78" s="1125"/>
      <c r="AC78" s="1125"/>
      <c r="AD78" s="1125"/>
      <c r="AE78" s="1179"/>
      <c r="AF78" s="1179"/>
      <c r="AG78" s="1179"/>
      <c r="AH78" s="1179"/>
      <c r="AI78" s="1179"/>
    </row>
    <row r="79" spans="1:35" ht="18" customHeight="1">
      <c r="A79" s="1111"/>
      <c r="B79" s="1137"/>
      <c r="C79" s="1164"/>
      <c r="D79" s="1164"/>
      <c r="E79" s="1164"/>
      <c r="F79" s="1164"/>
      <c r="G79" s="1164"/>
      <c r="H79" s="1164"/>
      <c r="I79" s="1164"/>
      <c r="J79" s="1164"/>
      <c r="K79" s="1164"/>
      <c r="L79" s="1164"/>
      <c r="M79" s="1164"/>
      <c r="N79" s="1164"/>
      <c r="O79" s="1164"/>
      <c r="P79" s="1164"/>
      <c r="Q79" s="1164"/>
      <c r="R79" s="1164"/>
      <c r="S79" s="1164"/>
      <c r="T79" s="1164"/>
      <c r="U79" s="1164"/>
      <c r="V79" s="1175" t="s">
        <v>483</v>
      </c>
      <c r="W79" s="1175"/>
      <c r="X79" s="1175"/>
      <c r="Y79" s="1175"/>
      <c r="Z79" s="1175"/>
      <c r="AA79" s="1175"/>
      <c r="AB79" s="1175"/>
      <c r="AC79" s="1175"/>
      <c r="AD79" s="1175"/>
      <c r="AE79" s="1175"/>
      <c r="AF79" s="1175"/>
      <c r="AG79" s="1175"/>
      <c r="AH79" s="1175"/>
      <c r="AI79" s="1175"/>
    </row>
    <row r="80" spans="1:35" ht="18" customHeight="1">
      <c r="A80" s="1154"/>
      <c r="B80" s="1157" t="s">
        <v>460</v>
      </c>
      <c r="C80" s="1104" t="s">
        <v>448</v>
      </c>
      <c r="D80" s="1104"/>
      <c r="E80" s="1104"/>
      <c r="F80" s="1104"/>
      <c r="G80" s="1104"/>
      <c r="H80" s="1104"/>
      <c r="I80" s="1142"/>
      <c r="J80" s="1142"/>
      <c r="K80" s="1142"/>
      <c r="L80" s="1142"/>
      <c r="M80" s="1142"/>
      <c r="N80" s="1142"/>
      <c r="O80" s="1142"/>
      <c r="P80" s="1142"/>
      <c r="Q80" s="1142" t="s">
        <v>238</v>
      </c>
      <c r="R80" s="1142"/>
      <c r="S80" s="1142"/>
      <c r="T80" s="1142"/>
      <c r="U80" s="1142"/>
      <c r="V80" s="1142"/>
      <c r="W80" s="1142"/>
      <c r="X80" s="1142"/>
      <c r="Y80" s="1142"/>
      <c r="Z80" s="1142"/>
      <c r="AA80" s="1148"/>
      <c r="AB80" s="1148"/>
      <c r="AC80" s="1148"/>
      <c r="AD80" s="1148"/>
      <c r="AE80" s="1178"/>
      <c r="AF80" s="1178"/>
      <c r="AG80" s="1178"/>
      <c r="AH80" s="1178"/>
      <c r="AI80" s="1178"/>
    </row>
    <row r="81" spans="1:35" ht="18" customHeight="1">
      <c r="A81" s="1154"/>
      <c r="B81" s="1157"/>
      <c r="C81" s="1023" t="s">
        <v>448</v>
      </c>
      <c r="D81" s="1023"/>
      <c r="E81" s="1023"/>
      <c r="F81" s="1023"/>
      <c r="G81" s="1023"/>
      <c r="H81" s="1023"/>
      <c r="I81" s="1023"/>
      <c r="J81" s="1023"/>
      <c r="K81" s="1023"/>
      <c r="L81" s="1023"/>
      <c r="M81" s="1023"/>
      <c r="N81" s="1023"/>
      <c r="O81" s="1023"/>
      <c r="P81" s="1023"/>
      <c r="Q81" s="1142" t="s">
        <v>238</v>
      </c>
      <c r="R81" s="1142"/>
      <c r="S81" s="1142"/>
      <c r="T81" s="1142"/>
      <c r="U81" s="1142"/>
      <c r="V81" s="1142"/>
      <c r="W81" s="1142"/>
      <c r="X81" s="1142"/>
      <c r="Y81" s="1142"/>
      <c r="Z81" s="1142"/>
      <c r="AA81" s="1125"/>
      <c r="AB81" s="1125"/>
      <c r="AC81" s="1125"/>
      <c r="AD81" s="1125"/>
      <c r="AE81" s="1179"/>
      <c r="AF81" s="1179"/>
      <c r="AG81" s="1179"/>
      <c r="AH81" s="1179"/>
      <c r="AI81" s="1179"/>
    </row>
    <row r="82" spans="1:35" ht="18" customHeight="1">
      <c r="A82" s="1154"/>
      <c r="B82" s="1157"/>
      <c r="C82" s="1023" t="s">
        <v>448</v>
      </c>
      <c r="D82" s="1023"/>
      <c r="E82" s="1023"/>
      <c r="F82" s="1023"/>
      <c r="G82" s="1023"/>
      <c r="H82" s="1023"/>
      <c r="I82" s="1023"/>
      <c r="J82" s="1023"/>
      <c r="K82" s="1023"/>
      <c r="L82" s="1023"/>
      <c r="M82" s="1023"/>
      <c r="N82" s="1023"/>
      <c r="O82" s="1023"/>
      <c r="P82" s="1023"/>
      <c r="Q82" s="1142" t="s">
        <v>238</v>
      </c>
      <c r="R82" s="1142"/>
      <c r="S82" s="1142"/>
      <c r="T82" s="1142"/>
      <c r="U82" s="1142"/>
      <c r="V82" s="1142"/>
      <c r="W82" s="1142"/>
      <c r="X82" s="1142"/>
      <c r="Y82" s="1142"/>
      <c r="Z82" s="1142"/>
      <c r="AA82" s="1125"/>
      <c r="AB82" s="1125"/>
      <c r="AC82" s="1125"/>
      <c r="AD82" s="1125"/>
      <c r="AE82" s="1128"/>
      <c r="AF82" s="1128"/>
      <c r="AG82" s="1128"/>
      <c r="AH82" s="1128"/>
      <c r="AI82" s="1128"/>
    </row>
    <row r="83" spans="1:35" ht="18" customHeight="1">
      <c r="A83" s="1154"/>
      <c r="B83" s="1157"/>
      <c r="C83" s="1023" t="s">
        <v>448</v>
      </c>
      <c r="D83" s="1023"/>
      <c r="E83" s="1023"/>
      <c r="F83" s="1023"/>
      <c r="G83" s="1023"/>
      <c r="H83" s="1023"/>
      <c r="I83" s="1023"/>
      <c r="J83" s="1023"/>
      <c r="K83" s="1023"/>
      <c r="L83" s="1023"/>
      <c r="M83" s="1023"/>
      <c r="N83" s="1023"/>
      <c r="O83" s="1023"/>
      <c r="P83" s="1023"/>
      <c r="Q83" s="1142" t="s">
        <v>238</v>
      </c>
      <c r="R83" s="1142"/>
      <c r="S83" s="1142"/>
      <c r="T83" s="1142"/>
      <c r="U83" s="1142"/>
      <c r="V83" s="1142"/>
      <c r="W83" s="1142"/>
      <c r="X83" s="1142"/>
      <c r="Y83" s="1142"/>
      <c r="Z83" s="1142"/>
      <c r="AA83" s="1125"/>
      <c r="AB83" s="1125"/>
      <c r="AC83" s="1125"/>
      <c r="AD83" s="1125"/>
      <c r="AE83" s="1179"/>
      <c r="AF83" s="1179"/>
      <c r="AG83" s="1179"/>
      <c r="AH83" s="1179"/>
      <c r="AI83" s="1179"/>
    </row>
    <row r="84" spans="1:35" ht="18" customHeight="1">
      <c r="A84" s="1154"/>
      <c r="B84" s="1157"/>
      <c r="C84" s="1023" t="s">
        <v>448</v>
      </c>
      <c r="D84" s="1023"/>
      <c r="E84" s="1023"/>
      <c r="F84" s="1023"/>
      <c r="G84" s="1023"/>
      <c r="H84" s="1023"/>
      <c r="I84" s="1023"/>
      <c r="J84" s="1023"/>
      <c r="K84" s="1023"/>
      <c r="L84" s="1023"/>
      <c r="M84" s="1023"/>
      <c r="N84" s="1023"/>
      <c r="O84" s="1023"/>
      <c r="P84" s="1023"/>
      <c r="Q84" s="1142" t="s">
        <v>238</v>
      </c>
      <c r="R84" s="1142"/>
      <c r="S84" s="1142"/>
      <c r="T84" s="1142"/>
      <c r="U84" s="1142"/>
      <c r="V84" s="1142"/>
      <c r="W84" s="1142"/>
      <c r="X84" s="1142"/>
      <c r="Y84" s="1142"/>
      <c r="Z84" s="1142"/>
      <c r="AA84" s="1125"/>
      <c r="AB84" s="1125"/>
      <c r="AC84" s="1125"/>
      <c r="AD84" s="1125"/>
      <c r="AE84" s="1179"/>
      <c r="AF84" s="1179"/>
      <c r="AG84" s="1179"/>
      <c r="AH84" s="1179"/>
      <c r="AI84" s="1179"/>
    </row>
    <row r="85" spans="1:35" ht="18" customHeight="1">
      <c r="A85" s="1154"/>
      <c r="B85" s="1157"/>
      <c r="C85" s="1023" t="s">
        <v>448</v>
      </c>
      <c r="D85" s="1023"/>
      <c r="E85" s="1023"/>
      <c r="F85" s="1023"/>
      <c r="G85" s="1023"/>
      <c r="H85" s="1023"/>
      <c r="I85" s="1023"/>
      <c r="J85" s="1023"/>
      <c r="K85" s="1023"/>
      <c r="L85" s="1023"/>
      <c r="M85" s="1023"/>
      <c r="N85" s="1023"/>
      <c r="O85" s="1023"/>
      <c r="P85" s="1023"/>
      <c r="Q85" s="1023" t="s">
        <v>238</v>
      </c>
      <c r="R85" s="1023"/>
      <c r="S85" s="1023"/>
      <c r="T85" s="1023"/>
      <c r="U85" s="1023"/>
      <c r="V85" s="1023"/>
      <c r="W85" s="1023"/>
      <c r="X85" s="1023"/>
      <c r="Y85" s="1023"/>
      <c r="Z85" s="1023"/>
      <c r="AA85" s="1125"/>
      <c r="AB85" s="1125"/>
      <c r="AC85" s="1125"/>
      <c r="AD85" s="1125"/>
      <c r="AE85" s="1179"/>
      <c r="AF85" s="1179"/>
      <c r="AG85" s="1179"/>
      <c r="AH85" s="1179"/>
      <c r="AI85" s="1179"/>
    </row>
    <row r="86" spans="1:35" ht="18" customHeight="1">
      <c r="A86" s="1154"/>
      <c r="B86" s="1157"/>
      <c r="C86" s="1164"/>
      <c r="D86" s="1164"/>
      <c r="E86" s="1164"/>
      <c r="F86" s="1164"/>
      <c r="G86" s="1164"/>
      <c r="H86" s="1164"/>
      <c r="I86" s="1164"/>
      <c r="J86" s="1164"/>
      <c r="K86" s="1164"/>
      <c r="L86" s="1164"/>
      <c r="M86" s="1164"/>
      <c r="N86" s="1164"/>
      <c r="O86" s="1164"/>
      <c r="P86" s="1164"/>
      <c r="Q86" s="1164"/>
      <c r="R86" s="1164"/>
      <c r="S86" s="1164"/>
      <c r="T86" s="1164"/>
      <c r="U86" s="1164"/>
      <c r="V86" s="1175" t="s">
        <v>464</v>
      </c>
      <c r="W86" s="1175"/>
      <c r="X86" s="1175"/>
      <c r="Y86" s="1175"/>
      <c r="Z86" s="1175"/>
      <c r="AA86" s="1175"/>
      <c r="AB86" s="1175"/>
      <c r="AC86" s="1175"/>
      <c r="AD86" s="1175"/>
      <c r="AE86" s="1175"/>
      <c r="AF86" s="1175"/>
      <c r="AG86" s="1175"/>
      <c r="AH86" s="1175"/>
      <c r="AI86" s="1175"/>
    </row>
    <row r="87" spans="1:35" ht="18" customHeight="1">
      <c r="A87" s="1154"/>
      <c r="B87" s="1137" t="s">
        <v>247</v>
      </c>
      <c r="C87" s="1104" t="s">
        <v>448</v>
      </c>
      <c r="D87" s="1104"/>
      <c r="E87" s="1104"/>
      <c r="F87" s="1104"/>
      <c r="G87" s="1104"/>
      <c r="H87" s="1104"/>
      <c r="I87" s="1142"/>
      <c r="J87" s="1142"/>
      <c r="K87" s="1142"/>
      <c r="L87" s="1142"/>
      <c r="M87" s="1142"/>
      <c r="N87" s="1142"/>
      <c r="O87" s="1142"/>
      <c r="P87" s="1142"/>
      <c r="Q87" s="1142" t="s">
        <v>238</v>
      </c>
      <c r="R87" s="1142"/>
      <c r="S87" s="1142"/>
      <c r="T87" s="1142"/>
      <c r="U87" s="1142"/>
      <c r="V87" s="1142"/>
      <c r="W87" s="1142"/>
      <c r="X87" s="1142"/>
      <c r="Y87" s="1142"/>
      <c r="Z87" s="1142"/>
      <c r="AA87" s="1148"/>
      <c r="AB87" s="1148"/>
      <c r="AC87" s="1148"/>
      <c r="AD87" s="1148"/>
      <c r="AE87" s="1178"/>
      <c r="AF87" s="1178"/>
      <c r="AG87" s="1178"/>
      <c r="AH87" s="1178"/>
      <c r="AI87" s="1178"/>
    </row>
    <row r="88" spans="1:35" ht="18" customHeight="1">
      <c r="A88" s="1154"/>
      <c r="B88" s="1137"/>
      <c r="C88" s="1023" t="s">
        <v>448</v>
      </c>
      <c r="D88" s="1023"/>
      <c r="E88" s="1023"/>
      <c r="F88" s="1023"/>
      <c r="G88" s="1023"/>
      <c r="H88" s="1023"/>
      <c r="I88" s="1023"/>
      <c r="J88" s="1023"/>
      <c r="K88" s="1023"/>
      <c r="L88" s="1023"/>
      <c r="M88" s="1023"/>
      <c r="N88" s="1023"/>
      <c r="O88" s="1023"/>
      <c r="P88" s="1023"/>
      <c r="Q88" s="1142" t="s">
        <v>238</v>
      </c>
      <c r="R88" s="1142"/>
      <c r="S88" s="1142"/>
      <c r="T88" s="1142"/>
      <c r="U88" s="1142"/>
      <c r="V88" s="1142"/>
      <c r="W88" s="1142"/>
      <c r="X88" s="1142"/>
      <c r="Y88" s="1142"/>
      <c r="Z88" s="1142"/>
      <c r="AA88" s="1125"/>
      <c r="AB88" s="1125"/>
      <c r="AC88" s="1125"/>
      <c r="AD88" s="1125"/>
      <c r="AE88" s="1179"/>
      <c r="AF88" s="1179"/>
      <c r="AG88" s="1179"/>
      <c r="AH88" s="1179"/>
      <c r="AI88" s="1179"/>
    </row>
    <row r="89" spans="1:35" ht="18" customHeight="1">
      <c r="A89" s="1154"/>
      <c r="B89" s="1137"/>
      <c r="C89" s="1023" t="s">
        <v>448</v>
      </c>
      <c r="D89" s="1023"/>
      <c r="E89" s="1023"/>
      <c r="F89" s="1023"/>
      <c r="G89" s="1023"/>
      <c r="H89" s="1023"/>
      <c r="I89" s="1023"/>
      <c r="J89" s="1023"/>
      <c r="K89" s="1023"/>
      <c r="L89" s="1023"/>
      <c r="M89" s="1023"/>
      <c r="N89" s="1023"/>
      <c r="O89" s="1023"/>
      <c r="P89" s="1023"/>
      <c r="Q89" s="1023" t="s">
        <v>238</v>
      </c>
      <c r="R89" s="1023"/>
      <c r="S89" s="1023"/>
      <c r="T89" s="1023"/>
      <c r="U89" s="1023"/>
      <c r="V89" s="1023"/>
      <c r="W89" s="1023"/>
      <c r="X89" s="1023"/>
      <c r="Y89" s="1023"/>
      <c r="Z89" s="1023"/>
      <c r="AA89" s="1125"/>
      <c r="AB89" s="1125"/>
      <c r="AC89" s="1125"/>
      <c r="AD89" s="1125"/>
      <c r="AE89" s="1128"/>
      <c r="AF89" s="1128"/>
      <c r="AG89" s="1128"/>
      <c r="AH89" s="1128"/>
      <c r="AI89" s="1128"/>
    </row>
    <row r="90" spans="1:35" ht="18" customHeight="1">
      <c r="A90" s="1154"/>
      <c r="B90" s="1137"/>
      <c r="C90" s="1023" t="s">
        <v>448</v>
      </c>
      <c r="D90" s="1023"/>
      <c r="E90" s="1023"/>
      <c r="F90" s="1023"/>
      <c r="G90" s="1023"/>
      <c r="H90" s="1023"/>
      <c r="I90" s="1023"/>
      <c r="J90" s="1023"/>
      <c r="K90" s="1023"/>
      <c r="L90" s="1023"/>
      <c r="M90" s="1023"/>
      <c r="N90" s="1023"/>
      <c r="O90" s="1023"/>
      <c r="P90" s="1023"/>
      <c r="Q90" s="1142" t="s">
        <v>238</v>
      </c>
      <c r="R90" s="1142"/>
      <c r="S90" s="1142"/>
      <c r="T90" s="1142"/>
      <c r="U90" s="1142"/>
      <c r="V90" s="1142"/>
      <c r="W90" s="1142"/>
      <c r="X90" s="1142"/>
      <c r="Y90" s="1142"/>
      <c r="Z90" s="1142"/>
      <c r="AA90" s="1125"/>
      <c r="AB90" s="1125"/>
      <c r="AC90" s="1125"/>
      <c r="AD90" s="1125"/>
      <c r="AE90" s="1179"/>
      <c r="AF90" s="1179"/>
      <c r="AG90" s="1179"/>
      <c r="AH90" s="1179"/>
      <c r="AI90" s="1179"/>
    </row>
    <row r="91" spans="1:35" ht="18" customHeight="1">
      <c r="A91" s="1154"/>
      <c r="B91" s="1137"/>
      <c r="C91" s="1023" t="s">
        <v>448</v>
      </c>
      <c r="D91" s="1023"/>
      <c r="E91" s="1023"/>
      <c r="F91" s="1023"/>
      <c r="G91" s="1023"/>
      <c r="H91" s="1023"/>
      <c r="I91" s="1023"/>
      <c r="J91" s="1023"/>
      <c r="K91" s="1023"/>
      <c r="L91" s="1023"/>
      <c r="M91" s="1023"/>
      <c r="N91" s="1023"/>
      <c r="O91" s="1023"/>
      <c r="P91" s="1023"/>
      <c r="Q91" s="1142" t="s">
        <v>238</v>
      </c>
      <c r="R91" s="1142"/>
      <c r="S91" s="1142"/>
      <c r="T91" s="1142"/>
      <c r="U91" s="1142"/>
      <c r="V91" s="1142"/>
      <c r="W91" s="1142"/>
      <c r="X91" s="1142"/>
      <c r="Y91" s="1142"/>
      <c r="Z91" s="1142"/>
      <c r="AA91" s="1125"/>
      <c r="AB91" s="1125"/>
      <c r="AC91" s="1125"/>
      <c r="AD91" s="1125"/>
      <c r="AE91" s="1179"/>
      <c r="AF91" s="1179"/>
      <c r="AG91" s="1179"/>
      <c r="AH91" s="1179"/>
      <c r="AI91" s="1179"/>
    </row>
    <row r="92" spans="1:35" ht="18" customHeight="1">
      <c r="A92" s="1154"/>
      <c r="B92" s="1137"/>
      <c r="C92" s="1023" t="s">
        <v>448</v>
      </c>
      <c r="D92" s="1023"/>
      <c r="E92" s="1023"/>
      <c r="F92" s="1023"/>
      <c r="G92" s="1023"/>
      <c r="H92" s="1023"/>
      <c r="I92" s="1023"/>
      <c r="J92" s="1023"/>
      <c r="K92" s="1023"/>
      <c r="L92" s="1023"/>
      <c r="M92" s="1023"/>
      <c r="N92" s="1023"/>
      <c r="O92" s="1023"/>
      <c r="P92" s="1023"/>
      <c r="Q92" s="1023" t="s">
        <v>238</v>
      </c>
      <c r="R92" s="1023"/>
      <c r="S92" s="1023"/>
      <c r="T92" s="1023"/>
      <c r="U92" s="1023"/>
      <c r="V92" s="1023"/>
      <c r="W92" s="1023"/>
      <c r="X92" s="1023"/>
      <c r="Y92" s="1023"/>
      <c r="Z92" s="1023"/>
      <c r="AA92" s="1125"/>
      <c r="AB92" s="1125"/>
      <c r="AC92" s="1125"/>
      <c r="AD92" s="1125"/>
      <c r="AE92" s="1179"/>
      <c r="AF92" s="1179"/>
      <c r="AG92" s="1179"/>
      <c r="AH92" s="1179"/>
      <c r="AI92" s="1179"/>
    </row>
    <row r="93" spans="1:35" ht="18" customHeight="1">
      <c r="A93" s="1154"/>
      <c r="B93" s="1137"/>
      <c r="C93" s="1164"/>
      <c r="D93" s="1164"/>
      <c r="E93" s="1164"/>
      <c r="F93" s="1164"/>
      <c r="G93" s="1164"/>
      <c r="H93" s="1164"/>
      <c r="I93" s="1164"/>
      <c r="J93" s="1164"/>
      <c r="K93" s="1164"/>
      <c r="L93" s="1164"/>
      <c r="M93" s="1164"/>
      <c r="N93" s="1164"/>
      <c r="O93" s="1164"/>
      <c r="P93" s="1164"/>
      <c r="Q93" s="1164"/>
      <c r="R93" s="1164"/>
      <c r="S93" s="1164"/>
      <c r="T93" s="1164"/>
      <c r="U93" s="1164"/>
      <c r="V93" s="1186" t="s">
        <v>379</v>
      </c>
      <c r="W93" s="1186"/>
      <c r="X93" s="1186"/>
      <c r="Y93" s="1186"/>
      <c r="Z93" s="1186"/>
      <c r="AA93" s="1186"/>
      <c r="AB93" s="1186"/>
      <c r="AC93" s="1186"/>
      <c r="AD93" s="1186"/>
      <c r="AE93" s="1188"/>
      <c r="AF93" s="1188"/>
      <c r="AG93" s="1188"/>
      <c r="AH93" s="1188"/>
      <c r="AI93" s="1188"/>
    </row>
    <row r="94" spans="1:35" ht="24" customHeight="1">
      <c r="B94" s="343"/>
      <c r="C94" s="1111"/>
      <c r="D94" s="1111"/>
      <c r="E94" s="1111"/>
      <c r="F94" s="1111"/>
      <c r="G94" s="1018"/>
      <c r="H94" s="1018"/>
      <c r="I94" s="1185" t="s">
        <v>482</v>
      </c>
      <c r="J94" s="1185"/>
      <c r="K94" s="1185"/>
      <c r="L94" s="1185"/>
      <c r="M94" s="1185"/>
      <c r="N94" s="1185"/>
      <c r="O94" s="1185"/>
      <c r="P94" s="1185"/>
      <c r="Q94" s="1185"/>
      <c r="R94" s="1185"/>
      <c r="S94" s="1185"/>
      <c r="T94" s="1185"/>
      <c r="U94" s="1185"/>
      <c r="V94" s="1185"/>
      <c r="W94" s="1185"/>
      <c r="X94" s="1185"/>
      <c r="Y94" s="1185"/>
      <c r="Z94" s="1185"/>
      <c r="AA94" s="1185"/>
      <c r="AB94" s="1185"/>
      <c r="AC94" s="1185"/>
      <c r="AD94" s="1185"/>
      <c r="AE94" s="1189"/>
      <c r="AF94" s="1189"/>
      <c r="AG94" s="1189"/>
      <c r="AH94" s="1189"/>
      <c r="AI94" s="1189"/>
    </row>
    <row r="95" spans="1:35" ht="15.75" customHeight="1">
      <c r="B95" s="1159" t="s">
        <v>472</v>
      </c>
      <c r="C95" s="1165"/>
      <c r="D95" s="1165"/>
      <c r="E95" s="1165"/>
      <c r="F95" s="1165"/>
      <c r="G95" s="343"/>
      <c r="H95" s="343"/>
      <c r="I95" s="343"/>
      <c r="J95" s="343"/>
      <c r="K95" s="1165"/>
      <c r="L95" s="343"/>
      <c r="M95" s="343"/>
      <c r="O95" s="1165"/>
      <c r="T95" s="1165"/>
      <c r="U95" s="1174"/>
      <c r="Y95" s="1165"/>
      <c r="AE95" s="343"/>
      <c r="AF95" s="1165"/>
    </row>
    <row r="96" spans="1:35" ht="15.75" customHeight="1">
      <c r="B96" s="338" t="s">
        <v>200</v>
      </c>
      <c r="C96" s="343"/>
      <c r="D96" s="343"/>
      <c r="E96" s="343"/>
      <c r="F96" s="343"/>
      <c r="G96" s="343"/>
      <c r="H96" s="343"/>
      <c r="I96" s="343"/>
      <c r="J96" s="343"/>
      <c r="K96" s="343"/>
      <c r="L96" s="343"/>
      <c r="M96" s="343"/>
      <c r="T96" s="343"/>
      <c r="Y96" s="343"/>
      <c r="AE96" s="343"/>
      <c r="AF96" s="343"/>
    </row>
    <row r="97" spans="2:32" ht="15.75" customHeight="1">
      <c r="B97" s="1160" t="s">
        <v>233</v>
      </c>
      <c r="C97" s="343"/>
      <c r="D97" s="343"/>
      <c r="E97" s="343"/>
      <c r="F97" s="343"/>
      <c r="G97" s="343"/>
      <c r="H97" s="343"/>
      <c r="I97" s="343"/>
      <c r="J97" s="343"/>
      <c r="K97" s="343"/>
      <c r="L97" s="343"/>
      <c r="M97" s="343"/>
      <c r="T97" s="343"/>
      <c r="Y97" s="343"/>
      <c r="AE97" s="343"/>
      <c r="AF97" s="343"/>
    </row>
    <row r="98" spans="2:32" ht="15.75" customHeight="1">
      <c r="B98" s="343"/>
      <c r="C98" s="343"/>
      <c r="D98" s="343"/>
      <c r="E98" s="343"/>
      <c r="F98" s="343"/>
      <c r="G98" s="343"/>
      <c r="H98" s="343"/>
      <c r="I98" s="343"/>
      <c r="J98" s="343"/>
      <c r="K98" s="343"/>
      <c r="L98" s="343"/>
      <c r="M98" s="343"/>
      <c r="T98" s="1111"/>
      <c r="Y98" s="1111"/>
      <c r="AE98" s="1111"/>
      <c r="AF98" s="1111"/>
    </row>
    <row r="99" spans="2:32" ht="21.75" customHeight="1">
      <c r="B99" s="1161" t="s">
        <v>165</v>
      </c>
      <c r="C99" s="343"/>
      <c r="D99" s="343"/>
      <c r="E99" s="343"/>
      <c r="F99" s="343"/>
      <c r="G99" s="343"/>
      <c r="H99" s="343"/>
      <c r="I99" s="343"/>
      <c r="J99" s="343"/>
      <c r="K99" s="343"/>
      <c r="L99" s="343"/>
      <c r="M99" s="343"/>
      <c r="T99" s="343"/>
      <c r="Y99" s="1111"/>
      <c r="AF99" s="1111"/>
    </row>
    <row r="100" spans="2:32" ht="21" customHeight="1">
      <c r="B100" s="1162" t="s">
        <v>194</v>
      </c>
      <c r="C100" s="1162"/>
      <c r="D100" s="1162"/>
      <c r="E100" s="1162"/>
      <c r="F100" s="1162"/>
      <c r="G100" s="343"/>
      <c r="H100" s="343"/>
      <c r="I100" s="343"/>
      <c r="J100" s="343"/>
      <c r="K100" s="343"/>
      <c r="L100" s="343"/>
      <c r="M100" s="343"/>
      <c r="T100" s="1018"/>
      <c r="Y100" s="1018"/>
      <c r="AF100" s="1111"/>
    </row>
    <row r="101" spans="2:32" ht="21.75" customHeight="1">
      <c r="B101" s="1163" t="s">
        <v>216</v>
      </c>
      <c r="C101" s="1163"/>
      <c r="D101" s="1163"/>
      <c r="E101" s="1163"/>
      <c r="F101" s="1163"/>
      <c r="G101" s="1168" t="s">
        <v>450</v>
      </c>
      <c r="H101" s="1168"/>
      <c r="I101" s="1168"/>
      <c r="J101" s="1168"/>
      <c r="K101" s="1168"/>
      <c r="L101" s="1168"/>
      <c r="M101" s="2" t="s">
        <v>361</v>
      </c>
      <c r="T101" s="1111"/>
      <c r="Y101" s="1111"/>
      <c r="AF101" s="1111"/>
    </row>
    <row r="102" spans="2:32" ht="16.5" customHeight="1">
      <c r="B102" s="1183"/>
      <c r="C102" s="1183"/>
      <c r="D102" s="1183"/>
      <c r="E102" s="1183"/>
      <c r="F102" s="1183"/>
      <c r="G102" s="1184"/>
      <c r="H102" s="1184"/>
      <c r="I102" s="1184"/>
      <c r="J102" s="1184"/>
      <c r="K102" s="1184"/>
      <c r="L102" s="1184"/>
      <c r="M102" s="2"/>
      <c r="T102" s="1111"/>
      <c r="Y102" s="1111"/>
      <c r="AF102" s="1111"/>
    </row>
    <row r="103" spans="2:32">
      <c r="B103" s="338" t="s">
        <v>445</v>
      </c>
      <c r="F103" s="343"/>
    </row>
    <row r="104" spans="2:32" ht="15.75" customHeight="1">
      <c r="B104" s="338" t="s">
        <v>461</v>
      </c>
      <c r="F104" s="1151"/>
    </row>
    <row r="105" spans="2:32">
      <c r="B105" s="338" t="s">
        <v>13</v>
      </c>
    </row>
    <row r="106" spans="2:32">
      <c r="B106" s="338" t="s">
        <v>468</v>
      </c>
    </row>
    <row r="107" spans="2:32">
      <c r="B107" s="338" t="s">
        <v>485</v>
      </c>
    </row>
    <row r="108" spans="2:32">
      <c r="B108" s="338" t="s">
        <v>469</v>
      </c>
    </row>
    <row r="109" spans="2:32">
      <c r="B109" s="338" t="s">
        <v>160</v>
      </c>
    </row>
    <row r="110" spans="2:32">
      <c r="B110" s="338" t="s">
        <v>140</v>
      </c>
    </row>
    <row r="111" spans="2:32">
      <c r="B111" s="338" t="s">
        <v>78</v>
      </c>
    </row>
  </sheetData>
  <mergeCells count="416">
    <mergeCell ref="B3:AI3"/>
    <mergeCell ref="A4:AK4"/>
    <mergeCell ref="B7:F7"/>
    <mergeCell ref="G7:Q7"/>
    <mergeCell ref="S7:X7"/>
    <mergeCell ref="Y7:AI7"/>
    <mergeCell ref="B13:D13"/>
    <mergeCell ref="E13:F13"/>
    <mergeCell ref="G13:H13"/>
    <mergeCell ref="I13:J13"/>
    <mergeCell ref="K13:L13"/>
    <mergeCell ref="M13:N13"/>
    <mergeCell ref="O13:P13"/>
    <mergeCell ref="Q13:R13"/>
    <mergeCell ref="S13:T13"/>
    <mergeCell ref="U13:V13"/>
    <mergeCell ref="W13:X13"/>
    <mergeCell ref="Y13:Z13"/>
    <mergeCell ref="AA13:AF13"/>
    <mergeCell ref="C16:H16"/>
    <mergeCell ref="I16:P16"/>
    <mergeCell ref="Q16:Z16"/>
    <mergeCell ref="AA16:AD16"/>
    <mergeCell ref="AE16:AI16"/>
    <mergeCell ref="C17:H17"/>
    <mergeCell ref="I17:P17"/>
    <mergeCell ref="Q17:Z17"/>
    <mergeCell ref="AA17:AD17"/>
    <mergeCell ref="AE17:AI17"/>
    <mergeCell ref="C18:H18"/>
    <mergeCell ref="I18:P18"/>
    <mergeCell ref="Q18:Z18"/>
    <mergeCell ref="AA18:AD18"/>
    <mergeCell ref="AE18:AI18"/>
    <mergeCell ref="C19:H19"/>
    <mergeCell ref="I19:P19"/>
    <mergeCell ref="Q19:Z19"/>
    <mergeCell ref="AA19:AD19"/>
    <mergeCell ref="AE19:AI19"/>
    <mergeCell ref="C20:H20"/>
    <mergeCell ref="I20:P20"/>
    <mergeCell ref="Q20:Z20"/>
    <mergeCell ref="AA20:AD20"/>
    <mergeCell ref="AE20:AI20"/>
    <mergeCell ref="C21:H21"/>
    <mergeCell ref="I21:P21"/>
    <mergeCell ref="Q21:Z21"/>
    <mergeCell ref="AA21:AD21"/>
    <mergeCell ref="AE21:AI21"/>
    <mergeCell ref="C22:H22"/>
    <mergeCell ref="I22:P22"/>
    <mergeCell ref="Q22:Z22"/>
    <mergeCell ref="AA22:AD22"/>
    <mergeCell ref="AE22:AI22"/>
    <mergeCell ref="C23:U23"/>
    <mergeCell ref="V23:AD23"/>
    <mergeCell ref="AE23:AI23"/>
    <mergeCell ref="C24:H24"/>
    <mergeCell ref="I24:P24"/>
    <mergeCell ref="Q24:Z24"/>
    <mergeCell ref="AA24:AD24"/>
    <mergeCell ref="AE24:AI24"/>
    <mergeCell ref="C25:H25"/>
    <mergeCell ref="I25:P25"/>
    <mergeCell ref="Q25:Z25"/>
    <mergeCell ref="AA25:AD25"/>
    <mergeCell ref="AE25:AI25"/>
    <mergeCell ref="C26:H26"/>
    <mergeCell ref="I26:P26"/>
    <mergeCell ref="Q26:Z26"/>
    <mergeCell ref="AA26:AD26"/>
    <mergeCell ref="AE26:AI26"/>
    <mergeCell ref="C27:H27"/>
    <mergeCell ref="I27:P27"/>
    <mergeCell ref="Q27:Z27"/>
    <mergeCell ref="AA27:AD27"/>
    <mergeCell ref="AE27:AI27"/>
    <mergeCell ref="C28:H28"/>
    <mergeCell ref="I28:P28"/>
    <mergeCell ref="Q28:Z28"/>
    <mergeCell ref="AA28:AD28"/>
    <mergeCell ref="AE28:AI28"/>
    <mergeCell ref="C29:H29"/>
    <mergeCell ref="I29:P29"/>
    <mergeCell ref="Q29:Z29"/>
    <mergeCell ref="AA29:AD29"/>
    <mergeCell ref="AE29:AI29"/>
    <mergeCell ref="C30:U30"/>
    <mergeCell ref="V30:AD30"/>
    <mergeCell ref="AE30:AI30"/>
    <mergeCell ref="C31:H31"/>
    <mergeCell ref="I31:P31"/>
    <mergeCell ref="Q31:Z31"/>
    <mergeCell ref="AA31:AD31"/>
    <mergeCell ref="AE31:AI31"/>
    <mergeCell ref="C32:H32"/>
    <mergeCell ref="I32:P32"/>
    <mergeCell ref="Q32:Z32"/>
    <mergeCell ref="AA32:AD32"/>
    <mergeCell ref="AE32:AI32"/>
    <mergeCell ref="C33:H33"/>
    <mergeCell ref="I33:P33"/>
    <mergeCell ref="Q33:Z33"/>
    <mergeCell ref="AA33:AD33"/>
    <mergeCell ref="AE33:AI33"/>
    <mergeCell ref="C34:H34"/>
    <mergeCell ref="I34:P34"/>
    <mergeCell ref="Q34:Z34"/>
    <mergeCell ref="AA34:AD34"/>
    <mergeCell ref="AE34:AI34"/>
    <mergeCell ref="C35:H35"/>
    <mergeCell ref="I35:P35"/>
    <mergeCell ref="Q35:Z35"/>
    <mergeCell ref="AA35:AD35"/>
    <mergeCell ref="AE35:AI35"/>
    <mergeCell ref="C36:H36"/>
    <mergeCell ref="I36:P36"/>
    <mergeCell ref="Q36:Z36"/>
    <mergeCell ref="AA36:AD36"/>
    <mergeCell ref="AE36:AI36"/>
    <mergeCell ref="C37:U37"/>
    <mergeCell ref="V37:AD37"/>
    <mergeCell ref="AE37:AI37"/>
    <mergeCell ref="C38:H38"/>
    <mergeCell ref="I38:P38"/>
    <mergeCell ref="Q38:Z38"/>
    <mergeCell ref="AA38:AD38"/>
    <mergeCell ref="AE38:AI38"/>
    <mergeCell ref="C39:H39"/>
    <mergeCell ref="I39:P39"/>
    <mergeCell ref="Q39:Z39"/>
    <mergeCell ref="AA39:AD39"/>
    <mergeCell ref="AE39:AI39"/>
    <mergeCell ref="C40:H40"/>
    <mergeCell ref="I40:P40"/>
    <mergeCell ref="Q40:Z40"/>
    <mergeCell ref="AA40:AD40"/>
    <mergeCell ref="AE40:AI40"/>
    <mergeCell ref="C41:H41"/>
    <mergeCell ref="I41:P41"/>
    <mergeCell ref="Q41:Z41"/>
    <mergeCell ref="AA41:AD41"/>
    <mergeCell ref="AE41:AI41"/>
    <mergeCell ref="C42:H42"/>
    <mergeCell ref="I42:P42"/>
    <mergeCell ref="Q42:Z42"/>
    <mergeCell ref="AA42:AD42"/>
    <mergeCell ref="AE42:AI42"/>
    <mergeCell ref="C43:H43"/>
    <mergeCell ref="I43:P43"/>
    <mergeCell ref="Q43:Z43"/>
    <mergeCell ref="AA43:AD43"/>
    <mergeCell ref="AE43:AI43"/>
    <mergeCell ref="C44:U44"/>
    <mergeCell ref="V44:AD44"/>
    <mergeCell ref="AE44:AI44"/>
    <mergeCell ref="C45:H45"/>
    <mergeCell ref="I45:P45"/>
    <mergeCell ref="Q45:Z45"/>
    <mergeCell ref="AA45:AD45"/>
    <mergeCell ref="AE45:AI45"/>
    <mergeCell ref="C46:H46"/>
    <mergeCell ref="I46:P46"/>
    <mergeCell ref="Q46:Z46"/>
    <mergeCell ref="AA46:AD46"/>
    <mergeCell ref="AE46:AI46"/>
    <mergeCell ref="C47:H47"/>
    <mergeCell ref="I47:P47"/>
    <mergeCell ref="Q47:Z47"/>
    <mergeCell ref="AA47:AD47"/>
    <mergeCell ref="AE47:AI47"/>
    <mergeCell ref="C48:H48"/>
    <mergeCell ref="I48:P48"/>
    <mergeCell ref="Q48:Z48"/>
    <mergeCell ref="AA48:AD48"/>
    <mergeCell ref="AE48:AI48"/>
    <mergeCell ref="C49:H49"/>
    <mergeCell ref="I49:P49"/>
    <mergeCell ref="Q49:Z49"/>
    <mergeCell ref="AA49:AD49"/>
    <mergeCell ref="AE49:AI49"/>
    <mergeCell ref="C50:H50"/>
    <mergeCell ref="I50:P50"/>
    <mergeCell ref="Q50:Z50"/>
    <mergeCell ref="AA50:AD50"/>
    <mergeCell ref="AE50:AI50"/>
    <mergeCell ref="C51:U51"/>
    <mergeCell ref="V51:AD51"/>
    <mergeCell ref="AE51:AI51"/>
    <mergeCell ref="C52:H52"/>
    <mergeCell ref="I52:P52"/>
    <mergeCell ref="Q52:Z52"/>
    <mergeCell ref="AA52:AD52"/>
    <mergeCell ref="AE52:AI52"/>
    <mergeCell ref="C53:H53"/>
    <mergeCell ref="I53:P53"/>
    <mergeCell ref="Q53:Z53"/>
    <mergeCell ref="AA53:AD53"/>
    <mergeCell ref="AE53:AI53"/>
    <mergeCell ref="C54:H54"/>
    <mergeCell ref="I54:P54"/>
    <mergeCell ref="Q54:Z54"/>
    <mergeCell ref="AA54:AD54"/>
    <mergeCell ref="AE54:AI54"/>
    <mergeCell ref="C55:H55"/>
    <mergeCell ref="I55:P55"/>
    <mergeCell ref="Q55:Z55"/>
    <mergeCell ref="AA55:AD55"/>
    <mergeCell ref="AE55:AI55"/>
    <mergeCell ref="C56:H56"/>
    <mergeCell ref="I56:P56"/>
    <mergeCell ref="Q56:Z56"/>
    <mergeCell ref="AA56:AD56"/>
    <mergeCell ref="AE56:AI56"/>
    <mergeCell ref="C57:H57"/>
    <mergeCell ref="I57:P57"/>
    <mergeCell ref="Q57:Z57"/>
    <mergeCell ref="AA57:AD57"/>
    <mergeCell ref="AE57:AI57"/>
    <mergeCell ref="C58:U58"/>
    <mergeCell ref="V58:AD58"/>
    <mergeCell ref="AE58:AI58"/>
    <mergeCell ref="C59:H59"/>
    <mergeCell ref="I59:P59"/>
    <mergeCell ref="Q59:Z59"/>
    <mergeCell ref="AA59:AD59"/>
    <mergeCell ref="AE59:AI59"/>
    <mergeCell ref="C60:H60"/>
    <mergeCell ref="I60:P60"/>
    <mergeCell ref="Q60:Z60"/>
    <mergeCell ref="AA60:AD60"/>
    <mergeCell ref="AE60:AI60"/>
    <mergeCell ref="C61:H61"/>
    <mergeCell ref="I61:P61"/>
    <mergeCell ref="Q61:Z61"/>
    <mergeCell ref="AA61:AD61"/>
    <mergeCell ref="AE61:AI61"/>
    <mergeCell ref="C62:H62"/>
    <mergeCell ref="I62:P62"/>
    <mergeCell ref="Q62:Z62"/>
    <mergeCell ref="AA62:AD62"/>
    <mergeCell ref="AE62:AI62"/>
    <mergeCell ref="C63:H63"/>
    <mergeCell ref="I63:P63"/>
    <mergeCell ref="Q63:Z63"/>
    <mergeCell ref="AA63:AD63"/>
    <mergeCell ref="AE63:AI63"/>
    <mergeCell ref="C64:H64"/>
    <mergeCell ref="I64:P64"/>
    <mergeCell ref="Q64:Z64"/>
    <mergeCell ref="AA64:AD64"/>
    <mergeCell ref="AE64:AI64"/>
    <mergeCell ref="C65:U65"/>
    <mergeCell ref="V65:AD65"/>
    <mergeCell ref="AE65:AI65"/>
    <mergeCell ref="C66:H66"/>
    <mergeCell ref="I66:P66"/>
    <mergeCell ref="Q66:Z66"/>
    <mergeCell ref="AA66:AD66"/>
    <mergeCell ref="AE66:AI66"/>
    <mergeCell ref="C67:H67"/>
    <mergeCell ref="I67:P67"/>
    <mergeCell ref="Q67:Z67"/>
    <mergeCell ref="AA67:AD67"/>
    <mergeCell ref="AE67:AI67"/>
    <mergeCell ref="C68:H68"/>
    <mergeCell ref="I68:P68"/>
    <mergeCell ref="Q68:Z68"/>
    <mergeCell ref="AA68:AD68"/>
    <mergeCell ref="AE68:AI68"/>
    <mergeCell ref="C69:H69"/>
    <mergeCell ref="I69:P69"/>
    <mergeCell ref="Q69:Z69"/>
    <mergeCell ref="AA69:AD69"/>
    <mergeCell ref="AE69:AI69"/>
    <mergeCell ref="C70:H70"/>
    <mergeCell ref="I70:P70"/>
    <mergeCell ref="Q70:Z70"/>
    <mergeCell ref="AA70:AD70"/>
    <mergeCell ref="AE70:AI70"/>
    <mergeCell ref="C71:H71"/>
    <mergeCell ref="I71:P71"/>
    <mergeCell ref="Q71:Z71"/>
    <mergeCell ref="AA71:AD71"/>
    <mergeCell ref="AE71:AI71"/>
    <mergeCell ref="C72:U72"/>
    <mergeCell ref="V72:AD72"/>
    <mergeCell ref="AE72:AI72"/>
    <mergeCell ref="C73:H73"/>
    <mergeCell ref="I73:P73"/>
    <mergeCell ref="Q73:Z73"/>
    <mergeCell ref="AA73:AD73"/>
    <mergeCell ref="AE73:AI73"/>
    <mergeCell ref="C74:H74"/>
    <mergeCell ref="I74:P74"/>
    <mergeCell ref="Q74:Z74"/>
    <mergeCell ref="AA74:AD74"/>
    <mergeCell ref="AE74:AI74"/>
    <mergeCell ref="C75:H75"/>
    <mergeCell ref="I75:P75"/>
    <mergeCell ref="Q75:Z75"/>
    <mergeCell ref="AA75:AD75"/>
    <mergeCell ref="AE75:AI75"/>
    <mergeCell ref="C76:H76"/>
    <mergeCell ref="I76:P76"/>
    <mergeCell ref="Q76:Z76"/>
    <mergeCell ref="AA76:AD76"/>
    <mergeCell ref="AE76:AI76"/>
    <mergeCell ref="C77:H77"/>
    <mergeCell ref="I77:P77"/>
    <mergeCell ref="Q77:Z77"/>
    <mergeCell ref="AA77:AD77"/>
    <mergeCell ref="AE77:AI77"/>
    <mergeCell ref="C78:H78"/>
    <mergeCell ref="I78:P78"/>
    <mergeCell ref="Q78:Z78"/>
    <mergeCell ref="AA78:AD78"/>
    <mergeCell ref="AE78:AI78"/>
    <mergeCell ref="C79:U79"/>
    <mergeCell ref="V79:AD79"/>
    <mergeCell ref="AE79:AI79"/>
    <mergeCell ref="C80:H80"/>
    <mergeCell ref="I80:P80"/>
    <mergeCell ref="Q80:Z80"/>
    <mergeCell ref="AA80:AD80"/>
    <mergeCell ref="AE80:AI80"/>
    <mergeCell ref="C81:H81"/>
    <mergeCell ref="I81:P81"/>
    <mergeCell ref="Q81:Z81"/>
    <mergeCell ref="AA81:AD81"/>
    <mergeCell ref="AE81:AI81"/>
    <mergeCell ref="C82:H82"/>
    <mergeCell ref="I82:P82"/>
    <mergeCell ref="Q82:Z82"/>
    <mergeCell ref="AA82:AD82"/>
    <mergeCell ref="AE82:AI82"/>
    <mergeCell ref="C83:H83"/>
    <mergeCell ref="I83:P83"/>
    <mergeCell ref="Q83:Z83"/>
    <mergeCell ref="AA83:AD83"/>
    <mergeCell ref="AE83:AI83"/>
    <mergeCell ref="C84:H84"/>
    <mergeCell ref="I84:P84"/>
    <mergeCell ref="Q84:Z84"/>
    <mergeCell ref="AA84:AD84"/>
    <mergeCell ref="AE84:AI84"/>
    <mergeCell ref="C85:H85"/>
    <mergeCell ref="I85:P85"/>
    <mergeCell ref="Q85:Z85"/>
    <mergeCell ref="AA85:AD85"/>
    <mergeCell ref="AE85:AI85"/>
    <mergeCell ref="C86:U86"/>
    <mergeCell ref="V86:AD86"/>
    <mergeCell ref="AE86:AI86"/>
    <mergeCell ref="C87:H87"/>
    <mergeCell ref="I87:P87"/>
    <mergeCell ref="Q87:Z87"/>
    <mergeCell ref="AA87:AD87"/>
    <mergeCell ref="AE87:AI87"/>
    <mergeCell ref="C88:H88"/>
    <mergeCell ref="I88:P88"/>
    <mergeCell ref="Q88:Z88"/>
    <mergeCell ref="AA88:AD88"/>
    <mergeCell ref="AE88:AI88"/>
    <mergeCell ref="C89:H89"/>
    <mergeCell ref="I89:P89"/>
    <mergeCell ref="Q89:Z89"/>
    <mergeCell ref="AA89:AD89"/>
    <mergeCell ref="AE89:AI89"/>
    <mergeCell ref="C90:H90"/>
    <mergeCell ref="I90:P90"/>
    <mergeCell ref="Q90:Z90"/>
    <mergeCell ref="AA90:AD90"/>
    <mergeCell ref="AE90:AI90"/>
    <mergeCell ref="C91:H91"/>
    <mergeCell ref="I91:P91"/>
    <mergeCell ref="Q91:Z91"/>
    <mergeCell ref="AA91:AD91"/>
    <mergeCell ref="AE91:AI91"/>
    <mergeCell ref="C92:H92"/>
    <mergeCell ref="I92:P92"/>
    <mergeCell ref="Q92:Z92"/>
    <mergeCell ref="AA92:AD92"/>
    <mergeCell ref="AE92:AI92"/>
    <mergeCell ref="C93:U93"/>
    <mergeCell ref="V93:AD93"/>
    <mergeCell ref="AE93:AI93"/>
    <mergeCell ref="I94:AD94"/>
    <mergeCell ref="AE94:AI94"/>
    <mergeCell ref="B100:F100"/>
    <mergeCell ref="B101:F101"/>
    <mergeCell ref="G101:L101"/>
    <mergeCell ref="B11:D12"/>
    <mergeCell ref="E11:F12"/>
    <mergeCell ref="G11:H12"/>
    <mergeCell ref="I11:J12"/>
    <mergeCell ref="K11:L12"/>
    <mergeCell ref="M11:N12"/>
    <mergeCell ref="O11:P12"/>
    <mergeCell ref="Q11:R12"/>
    <mergeCell ref="S11:T12"/>
    <mergeCell ref="U11:V12"/>
    <mergeCell ref="W11:X12"/>
    <mergeCell ref="Y11:Z12"/>
    <mergeCell ref="AA11:AF12"/>
    <mergeCell ref="B17:B23"/>
    <mergeCell ref="B24:B30"/>
    <mergeCell ref="B31:B37"/>
    <mergeCell ref="B38:B44"/>
    <mergeCell ref="B45:B51"/>
    <mergeCell ref="B52:B58"/>
    <mergeCell ref="B59:B65"/>
    <mergeCell ref="B66:B72"/>
    <mergeCell ref="B73:B79"/>
    <mergeCell ref="B80:B86"/>
    <mergeCell ref="B87:B93"/>
  </mergeCells>
  <phoneticPr fontId="22" type="Hiragana"/>
  <pageMargins left="0.7" right="0.7" top="0.75" bottom="0.75" header="0.51180555555555551" footer="0.51180555555555551"/>
  <pageSetup paperSize="9" scale="79" fitToWidth="1" fitToHeight="0" orientation="portrait" usePrinterDefaults="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9" tint="0.6"/>
    <pageSetUpPr fitToPage="1"/>
  </sheetPr>
  <dimension ref="A1:IV57"/>
  <sheetViews>
    <sheetView topLeftCell="B1" zoomScale="90" zoomScaleNormal="90" workbookViewId="0">
      <selection activeCell="B58" sqref="B58"/>
    </sheetView>
  </sheetViews>
  <sheetFormatPr defaultColWidth="4" defaultRowHeight="13.5"/>
  <cols>
    <col min="1" max="1" width="3.5" style="2" bestFit="1" customWidth="1"/>
    <col min="2" max="2" width="9.375" style="2" bestFit="1" customWidth="1"/>
    <col min="3" max="6" width="2.625" style="2" customWidth="1"/>
    <col min="7" max="10" width="2.625" style="1151" customWidth="1"/>
    <col min="11" max="11" width="2.625" style="2" customWidth="1"/>
    <col min="12" max="14" width="2.625" style="1151" customWidth="1"/>
    <col min="15" max="15" width="2.625" style="2" customWidth="1"/>
    <col min="16" max="19" width="2.625" style="1151" customWidth="1"/>
    <col min="20" max="20" width="2.625" style="2" customWidth="1"/>
    <col min="21" max="24" width="2.625" style="1151" customWidth="1"/>
    <col min="25" max="25" width="2.625" style="2" customWidth="1"/>
    <col min="26" max="31" width="2.625" style="1151" customWidth="1"/>
    <col min="32" max="32" width="2.625" style="2" customWidth="1"/>
    <col min="33" max="35" width="2.625" style="1151" customWidth="1"/>
    <col min="36" max="256" width="4.25" style="1151" bestFit="1" customWidth="1"/>
    <col min="257" max="16384" width="4" style="1"/>
  </cols>
  <sheetData>
    <row r="1" spans="1:256">
      <c r="A1" s="343"/>
      <c r="B1" s="338" t="s">
        <v>126</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3"/>
      <c r="AZ1" s="343"/>
      <c r="BA1" s="343"/>
      <c r="BB1" s="343"/>
      <c r="BC1" s="343"/>
      <c r="BD1" s="343"/>
      <c r="BE1" s="343"/>
      <c r="BF1" s="343"/>
      <c r="BG1" s="343"/>
      <c r="BH1" s="343"/>
      <c r="BI1" s="343"/>
      <c r="BJ1" s="343"/>
      <c r="BK1" s="343"/>
      <c r="BL1" s="343"/>
      <c r="BM1" s="343"/>
      <c r="BN1" s="343"/>
      <c r="BO1" s="343"/>
      <c r="BP1" s="343"/>
      <c r="BQ1" s="343"/>
      <c r="BR1" s="343"/>
      <c r="BS1" s="343"/>
      <c r="BT1" s="343"/>
      <c r="BU1" s="343"/>
      <c r="BV1" s="343"/>
      <c r="BW1" s="343"/>
      <c r="BX1" s="343"/>
      <c r="BY1" s="343"/>
      <c r="BZ1" s="343"/>
      <c r="CA1" s="343"/>
      <c r="CB1" s="343"/>
      <c r="CC1" s="343"/>
      <c r="CD1" s="343"/>
      <c r="CE1" s="343"/>
      <c r="CF1" s="343"/>
      <c r="CG1" s="343"/>
      <c r="CH1" s="343"/>
      <c r="CI1" s="343"/>
      <c r="CJ1" s="343"/>
      <c r="CK1" s="343"/>
      <c r="CL1" s="343"/>
      <c r="CM1" s="343"/>
      <c r="CN1" s="343"/>
      <c r="CO1" s="343"/>
      <c r="CP1" s="343"/>
      <c r="CQ1" s="343"/>
      <c r="CR1" s="343"/>
      <c r="CS1" s="343"/>
      <c r="CT1" s="343"/>
      <c r="CU1" s="343"/>
      <c r="CV1" s="343"/>
      <c r="CW1" s="343"/>
      <c r="CX1" s="343"/>
      <c r="CY1" s="343"/>
      <c r="CZ1" s="343"/>
      <c r="DA1" s="343"/>
      <c r="DB1" s="343"/>
      <c r="DC1" s="343"/>
      <c r="DD1" s="343"/>
      <c r="DE1" s="343"/>
      <c r="DF1" s="343"/>
      <c r="DG1" s="343"/>
      <c r="DH1" s="343"/>
      <c r="DI1" s="343"/>
      <c r="DJ1" s="343"/>
      <c r="DK1" s="343"/>
      <c r="DL1" s="343"/>
      <c r="DM1" s="343"/>
      <c r="DN1" s="343"/>
      <c r="DO1" s="343"/>
      <c r="DP1" s="343"/>
      <c r="DQ1" s="343"/>
      <c r="DR1" s="343"/>
      <c r="DS1" s="343"/>
      <c r="DT1" s="343"/>
      <c r="DU1" s="343"/>
      <c r="DV1" s="343"/>
      <c r="DW1" s="343"/>
      <c r="DX1" s="343"/>
      <c r="DY1" s="343"/>
      <c r="DZ1" s="343"/>
      <c r="EA1" s="343"/>
      <c r="EB1" s="343"/>
      <c r="EC1" s="343"/>
      <c r="ED1" s="343"/>
      <c r="EE1" s="343"/>
      <c r="EF1" s="343"/>
      <c r="EG1" s="343"/>
      <c r="EH1" s="343"/>
      <c r="EI1" s="343"/>
      <c r="EJ1" s="343"/>
      <c r="EK1" s="343"/>
      <c r="EL1" s="343"/>
      <c r="EM1" s="343"/>
      <c r="EN1" s="343"/>
      <c r="EO1" s="343"/>
      <c r="EP1" s="343"/>
      <c r="EQ1" s="343"/>
      <c r="ER1" s="343"/>
      <c r="ES1" s="343"/>
      <c r="ET1" s="343"/>
      <c r="EU1" s="343"/>
      <c r="EV1" s="343"/>
      <c r="EW1" s="343"/>
      <c r="EX1" s="343"/>
      <c r="EY1" s="343"/>
      <c r="EZ1" s="343"/>
      <c r="FA1" s="343"/>
      <c r="FB1" s="343"/>
      <c r="FC1" s="343"/>
      <c r="FD1" s="343"/>
      <c r="FE1" s="343"/>
      <c r="FF1" s="343"/>
      <c r="FG1" s="343"/>
      <c r="FH1" s="343"/>
      <c r="FI1" s="343"/>
      <c r="FJ1" s="343"/>
      <c r="FK1" s="343"/>
      <c r="FL1" s="343"/>
      <c r="FM1" s="343"/>
      <c r="FN1" s="343"/>
      <c r="FO1" s="343"/>
      <c r="FP1" s="343"/>
      <c r="FQ1" s="343"/>
      <c r="FR1" s="343"/>
      <c r="FS1" s="343"/>
      <c r="FT1" s="343"/>
      <c r="FU1" s="343"/>
      <c r="FV1" s="343"/>
      <c r="FW1" s="343"/>
      <c r="FX1" s="343"/>
      <c r="FY1" s="343"/>
      <c r="FZ1" s="343"/>
      <c r="GA1" s="343"/>
      <c r="GB1" s="343"/>
      <c r="GC1" s="343"/>
      <c r="GD1" s="343"/>
      <c r="GE1" s="343"/>
      <c r="GF1" s="343"/>
      <c r="GG1" s="343"/>
      <c r="GH1" s="343"/>
      <c r="GI1" s="343"/>
      <c r="GJ1" s="343"/>
      <c r="GK1" s="343"/>
      <c r="GL1" s="343"/>
      <c r="GM1" s="343"/>
      <c r="GN1" s="343"/>
      <c r="GO1" s="343"/>
      <c r="GP1" s="343"/>
      <c r="GQ1" s="343"/>
      <c r="GR1" s="343"/>
      <c r="GS1" s="343"/>
      <c r="GT1" s="343"/>
      <c r="GU1" s="343"/>
      <c r="GV1" s="343"/>
      <c r="GW1" s="343"/>
      <c r="GX1" s="343"/>
      <c r="GY1" s="343"/>
      <c r="GZ1" s="343"/>
      <c r="HA1" s="343"/>
      <c r="HB1" s="343"/>
      <c r="HC1" s="343"/>
      <c r="HD1" s="343"/>
      <c r="HE1" s="343"/>
      <c r="HF1" s="343"/>
      <c r="HG1" s="343"/>
      <c r="HH1" s="343"/>
      <c r="HI1" s="343"/>
      <c r="HJ1" s="343"/>
      <c r="HK1" s="343"/>
      <c r="HL1" s="343"/>
      <c r="HM1" s="343"/>
      <c r="HN1" s="343"/>
      <c r="HO1" s="343"/>
      <c r="HP1" s="343"/>
      <c r="HQ1" s="343"/>
      <c r="HR1" s="343"/>
      <c r="HS1" s="343"/>
      <c r="HT1" s="343"/>
      <c r="HU1" s="343"/>
      <c r="HV1" s="343"/>
      <c r="HW1" s="343"/>
      <c r="HX1" s="343"/>
      <c r="HY1" s="343"/>
      <c r="HZ1" s="343"/>
      <c r="IA1" s="343"/>
      <c r="IB1" s="343"/>
      <c r="IC1" s="343"/>
      <c r="ID1" s="343"/>
      <c r="IE1" s="343"/>
      <c r="IF1" s="343"/>
      <c r="IG1" s="343"/>
      <c r="IH1" s="343"/>
      <c r="II1" s="343"/>
      <c r="IJ1" s="343"/>
      <c r="IK1" s="343"/>
      <c r="IL1" s="343"/>
      <c r="IM1" s="343"/>
      <c r="IN1" s="343"/>
      <c r="IO1" s="343"/>
      <c r="IP1" s="343"/>
      <c r="IQ1" s="343"/>
      <c r="IR1" s="343"/>
      <c r="IS1" s="343"/>
      <c r="IT1" s="343"/>
      <c r="IU1" s="343"/>
      <c r="IV1" s="343"/>
    </row>
    <row r="2" spans="1:256">
      <c r="A2" s="343"/>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row>
    <row r="3" spans="1:256" ht="26.25" customHeight="1">
      <c r="A3" s="343"/>
      <c r="B3" s="1091" t="s">
        <v>439</v>
      </c>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c r="AD3" s="1091"/>
      <c r="AE3" s="1091"/>
      <c r="AF3" s="1091"/>
      <c r="AG3" s="1091"/>
      <c r="AH3" s="1091"/>
      <c r="AI3" s="1091"/>
      <c r="AJ3" s="343"/>
      <c r="AK3" s="343"/>
      <c r="AL3" s="343"/>
      <c r="AM3" s="343"/>
      <c r="AN3" s="343"/>
      <c r="AO3" s="343"/>
      <c r="AP3" s="343"/>
      <c r="AQ3" s="343"/>
      <c r="AR3" s="343"/>
      <c r="AS3" s="343"/>
      <c r="AT3" s="343"/>
      <c r="AU3" s="343"/>
      <c r="AV3" s="343"/>
      <c r="AW3" s="343"/>
      <c r="AX3" s="343"/>
      <c r="AY3" s="343"/>
      <c r="AZ3" s="343"/>
      <c r="BA3" s="343"/>
      <c r="BB3" s="343"/>
      <c r="BC3" s="343"/>
      <c r="BD3" s="343"/>
      <c r="BE3" s="343"/>
      <c r="BF3" s="343"/>
      <c r="BG3" s="343"/>
      <c r="BH3" s="343"/>
      <c r="BI3" s="343"/>
      <c r="BJ3" s="343"/>
      <c r="BK3" s="343"/>
      <c r="BL3" s="343"/>
      <c r="BM3" s="343"/>
      <c r="BN3" s="343"/>
      <c r="BO3" s="343"/>
      <c r="BP3" s="343"/>
      <c r="BQ3" s="343"/>
      <c r="BR3" s="343"/>
      <c r="BS3" s="343"/>
      <c r="BT3" s="343"/>
      <c r="BU3" s="343"/>
      <c r="BV3" s="343"/>
      <c r="BW3" s="343"/>
      <c r="BX3" s="343"/>
      <c r="BY3" s="343"/>
      <c r="BZ3" s="343"/>
      <c r="CA3" s="343"/>
      <c r="CB3" s="343"/>
      <c r="CC3" s="343"/>
      <c r="CD3" s="343"/>
      <c r="CE3" s="343"/>
      <c r="CF3" s="343"/>
      <c r="CG3" s="343"/>
      <c r="CH3" s="343"/>
      <c r="CI3" s="343"/>
      <c r="CJ3" s="343"/>
      <c r="CK3" s="343"/>
      <c r="CL3" s="343"/>
      <c r="CM3" s="343"/>
      <c r="CN3" s="343"/>
      <c r="CO3" s="343"/>
      <c r="CP3" s="343"/>
      <c r="CQ3" s="343"/>
      <c r="CR3" s="343"/>
      <c r="CS3" s="343"/>
      <c r="CT3" s="343"/>
      <c r="CU3" s="343"/>
      <c r="CV3" s="343"/>
      <c r="CW3" s="343"/>
      <c r="CX3" s="343"/>
      <c r="CY3" s="343"/>
      <c r="CZ3" s="343"/>
      <c r="DA3" s="343"/>
      <c r="DB3" s="343"/>
      <c r="DC3" s="343"/>
      <c r="DD3" s="343"/>
      <c r="DE3" s="343"/>
      <c r="DF3" s="343"/>
      <c r="DG3" s="343"/>
      <c r="DH3" s="343"/>
      <c r="DI3" s="343"/>
      <c r="DJ3" s="343"/>
      <c r="DK3" s="343"/>
      <c r="DL3" s="343"/>
      <c r="DM3" s="343"/>
      <c r="DN3" s="343"/>
      <c r="DO3" s="343"/>
      <c r="DP3" s="343"/>
      <c r="DQ3" s="343"/>
      <c r="DR3" s="343"/>
      <c r="DS3" s="343"/>
      <c r="DT3" s="343"/>
      <c r="DU3" s="343"/>
      <c r="DV3" s="343"/>
      <c r="DW3" s="343"/>
      <c r="DX3" s="343"/>
      <c r="DY3" s="343"/>
      <c r="DZ3" s="343"/>
      <c r="EA3" s="343"/>
      <c r="EB3" s="343"/>
      <c r="EC3" s="343"/>
      <c r="ED3" s="343"/>
      <c r="EE3" s="343"/>
      <c r="EF3" s="343"/>
      <c r="EG3" s="343"/>
      <c r="EH3" s="343"/>
      <c r="EI3" s="343"/>
      <c r="EJ3" s="343"/>
      <c r="EK3" s="343"/>
      <c r="EL3" s="343"/>
      <c r="EM3" s="343"/>
      <c r="EN3" s="343"/>
      <c r="EO3" s="343"/>
      <c r="EP3" s="343"/>
      <c r="EQ3" s="343"/>
      <c r="ER3" s="343"/>
      <c r="ES3" s="343"/>
      <c r="ET3" s="343"/>
      <c r="EU3" s="343"/>
      <c r="EV3" s="343"/>
      <c r="EW3" s="343"/>
      <c r="EX3" s="343"/>
      <c r="EY3" s="343"/>
      <c r="EZ3" s="343"/>
      <c r="FA3" s="343"/>
      <c r="FB3" s="343"/>
      <c r="FC3" s="343"/>
      <c r="FD3" s="343"/>
      <c r="FE3" s="343"/>
      <c r="FF3" s="343"/>
      <c r="FG3" s="343"/>
      <c r="FH3" s="343"/>
      <c r="FI3" s="343"/>
      <c r="FJ3" s="343"/>
      <c r="FK3" s="343"/>
      <c r="FL3" s="343"/>
      <c r="FM3" s="343"/>
      <c r="FN3" s="343"/>
      <c r="FO3" s="343"/>
      <c r="FP3" s="343"/>
      <c r="FQ3" s="343"/>
      <c r="FR3" s="343"/>
      <c r="FS3" s="343"/>
      <c r="FT3" s="343"/>
      <c r="FU3" s="343"/>
      <c r="FV3" s="343"/>
      <c r="FW3" s="343"/>
      <c r="FX3" s="343"/>
      <c r="FY3" s="343"/>
      <c r="FZ3" s="343"/>
      <c r="GA3" s="343"/>
      <c r="GB3" s="343"/>
      <c r="GC3" s="343"/>
      <c r="GD3" s="343"/>
      <c r="GE3" s="343"/>
      <c r="GF3" s="343"/>
      <c r="GG3" s="343"/>
      <c r="GH3" s="343"/>
      <c r="GI3" s="343"/>
      <c r="GJ3" s="343"/>
      <c r="GK3" s="343"/>
      <c r="GL3" s="343"/>
      <c r="GM3" s="343"/>
      <c r="GN3" s="343"/>
      <c r="GO3" s="343"/>
      <c r="GP3" s="343"/>
      <c r="GQ3" s="343"/>
      <c r="GR3" s="343"/>
      <c r="GS3" s="343"/>
      <c r="GT3" s="343"/>
      <c r="GU3" s="343"/>
      <c r="GV3" s="343"/>
      <c r="GW3" s="343"/>
      <c r="GX3" s="343"/>
      <c r="GY3" s="343"/>
      <c r="GZ3" s="343"/>
      <c r="HA3" s="343"/>
      <c r="HB3" s="343"/>
      <c r="HC3" s="343"/>
      <c r="HD3" s="343"/>
      <c r="HE3" s="343"/>
      <c r="HF3" s="343"/>
      <c r="HG3" s="343"/>
      <c r="HH3" s="343"/>
      <c r="HI3" s="343"/>
      <c r="HJ3" s="343"/>
      <c r="HK3" s="343"/>
      <c r="HL3" s="343"/>
      <c r="HM3" s="343"/>
      <c r="HN3" s="343"/>
      <c r="HO3" s="343"/>
      <c r="HP3" s="343"/>
      <c r="HQ3" s="343"/>
      <c r="HR3" s="343"/>
      <c r="HS3" s="343"/>
      <c r="HT3" s="343"/>
      <c r="HU3" s="343"/>
      <c r="HV3" s="343"/>
      <c r="HW3" s="343"/>
      <c r="HX3" s="343"/>
      <c r="HY3" s="343"/>
      <c r="HZ3" s="343"/>
      <c r="IA3" s="343"/>
      <c r="IB3" s="343"/>
      <c r="IC3" s="343"/>
      <c r="ID3" s="343"/>
      <c r="IE3" s="343"/>
      <c r="IF3" s="343"/>
      <c r="IG3" s="343"/>
      <c r="IH3" s="343"/>
      <c r="II3" s="343"/>
      <c r="IJ3" s="343"/>
      <c r="IK3" s="343"/>
      <c r="IL3" s="343"/>
      <c r="IM3" s="343"/>
      <c r="IN3" s="343"/>
      <c r="IO3" s="343"/>
      <c r="IP3" s="343"/>
      <c r="IQ3" s="343"/>
      <c r="IR3" s="343"/>
      <c r="IS3" s="343"/>
      <c r="IT3" s="343"/>
      <c r="IU3" s="343"/>
      <c r="IV3" s="343"/>
    </row>
    <row r="4" spans="1:256" ht="20.25" customHeight="1">
      <c r="A4" s="1024" t="s">
        <v>279</v>
      </c>
      <c r="B4" s="1024"/>
      <c r="C4" s="1024"/>
      <c r="D4" s="1024"/>
      <c r="E4" s="1024"/>
      <c r="F4" s="1024"/>
      <c r="G4" s="1024"/>
      <c r="H4" s="1024"/>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343"/>
      <c r="AM4" s="343"/>
      <c r="AN4" s="343"/>
      <c r="AO4" s="343"/>
      <c r="AP4" s="343"/>
      <c r="AQ4" s="343"/>
      <c r="AR4" s="343"/>
      <c r="AS4" s="343"/>
      <c r="AT4" s="343"/>
      <c r="AU4" s="343"/>
      <c r="AV4" s="343"/>
      <c r="AW4" s="343"/>
      <c r="AX4" s="343"/>
      <c r="AY4" s="343"/>
      <c r="AZ4" s="343"/>
      <c r="BA4" s="343"/>
      <c r="BB4" s="343"/>
      <c r="BC4" s="343"/>
      <c r="BD4" s="343"/>
      <c r="BE4" s="343"/>
      <c r="BF4" s="343"/>
      <c r="BG4" s="343"/>
      <c r="BH4" s="343"/>
      <c r="BI4" s="343"/>
      <c r="BJ4" s="343"/>
      <c r="BK4" s="343"/>
      <c r="BL4" s="343"/>
      <c r="BM4" s="343"/>
      <c r="BN4" s="343"/>
      <c r="BO4" s="343"/>
      <c r="BP4" s="343"/>
      <c r="BQ4" s="343"/>
      <c r="BR4" s="343"/>
      <c r="BS4" s="343"/>
      <c r="BT4" s="343"/>
      <c r="BU4" s="343"/>
      <c r="BV4" s="343"/>
      <c r="BW4" s="343"/>
      <c r="BX4" s="343"/>
      <c r="BY4" s="343"/>
      <c r="BZ4" s="343"/>
      <c r="CA4" s="343"/>
      <c r="CB4" s="343"/>
      <c r="CC4" s="343"/>
      <c r="CD4" s="343"/>
      <c r="CE4" s="343"/>
      <c r="CF4" s="343"/>
      <c r="CG4" s="343"/>
      <c r="CH4" s="343"/>
      <c r="CI4" s="343"/>
      <c r="CJ4" s="343"/>
      <c r="CK4" s="343"/>
      <c r="CL4" s="343"/>
      <c r="CM4" s="343"/>
      <c r="CN4" s="343"/>
      <c r="CO4" s="343"/>
      <c r="CP4" s="343"/>
      <c r="CQ4" s="343"/>
      <c r="CR4" s="343"/>
      <c r="CS4" s="343"/>
      <c r="CT4" s="343"/>
      <c r="CU4" s="343"/>
      <c r="CV4" s="343"/>
      <c r="CW4" s="343"/>
      <c r="CX4" s="343"/>
      <c r="CY4" s="343"/>
      <c r="CZ4" s="343"/>
      <c r="DA4" s="343"/>
      <c r="DB4" s="343"/>
      <c r="DC4" s="343"/>
      <c r="DD4" s="343"/>
      <c r="DE4" s="343"/>
      <c r="DF4" s="343"/>
      <c r="DG4" s="343"/>
      <c r="DH4" s="343"/>
      <c r="DI4" s="343"/>
      <c r="DJ4" s="343"/>
      <c r="DK4" s="343"/>
      <c r="DL4" s="343"/>
      <c r="DM4" s="343"/>
      <c r="DN4" s="343"/>
      <c r="DO4" s="343"/>
      <c r="DP4" s="343"/>
      <c r="DQ4" s="343"/>
      <c r="DR4" s="343"/>
      <c r="DS4" s="343"/>
      <c r="DT4" s="343"/>
      <c r="DU4" s="343"/>
      <c r="DV4" s="343"/>
      <c r="DW4" s="343"/>
      <c r="DX4" s="343"/>
      <c r="DY4" s="343"/>
      <c r="DZ4" s="343"/>
      <c r="EA4" s="343"/>
      <c r="EB4" s="343"/>
      <c r="EC4" s="343"/>
      <c r="ED4" s="343"/>
      <c r="EE4" s="343"/>
      <c r="EF4" s="343"/>
      <c r="EG4" s="343"/>
      <c r="EH4" s="343"/>
      <c r="EI4" s="343"/>
      <c r="EJ4" s="343"/>
      <c r="EK4" s="343"/>
      <c r="EL4" s="343"/>
      <c r="EM4" s="343"/>
      <c r="EN4" s="343"/>
      <c r="EO4" s="343"/>
      <c r="EP4" s="343"/>
      <c r="EQ4" s="343"/>
      <c r="ER4" s="343"/>
      <c r="ES4" s="343"/>
      <c r="ET4" s="343"/>
      <c r="EU4" s="343"/>
      <c r="EV4" s="343"/>
      <c r="EW4" s="343"/>
      <c r="EX4" s="343"/>
      <c r="EY4" s="343"/>
      <c r="EZ4" s="343"/>
      <c r="FA4" s="343"/>
      <c r="FB4" s="343"/>
      <c r="FC4" s="343"/>
      <c r="FD4" s="343"/>
      <c r="FE4" s="343"/>
      <c r="FF4" s="343"/>
      <c r="FG4" s="343"/>
      <c r="FH4" s="343"/>
      <c r="FI4" s="343"/>
      <c r="FJ4" s="343"/>
      <c r="FK4" s="343"/>
      <c r="FL4" s="343"/>
      <c r="FM4" s="343"/>
      <c r="FN4" s="343"/>
      <c r="FO4" s="343"/>
      <c r="FP4" s="343"/>
      <c r="FQ4" s="343"/>
      <c r="FR4" s="343"/>
      <c r="FS4" s="343"/>
      <c r="FT4" s="343"/>
      <c r="FU4" s="343"/>
      <c r="FV4" s="343"/>
      <c r="FW4" s="343"/>
      <c r="FX4" s="343"/>
      <c r="FY4" s="343"/>
      <c r="FZ4" s="343"/>
      <c r="GA4" s="343"/>
      <c r="GB4" s="343"/>
      <c r="GC4" s="343"/>
      <c r="GD4" s="343"/>
      <c r="GE4" s="343"/>
      <c r="GF4" s="343"/>
      <c r="GG4" s="343"/>
      <c r="GH4" s="343"/>
      <c r="GI4" s="343"/>
      <c r="GJ4" s="343"/>
      <c r="GK4" s="343"/>
      <c r="GL4" s="343"/>
      <c r="GM4" s="343"/>
      <c r="GN4" s="343"/>
      <c r="GO4" s="343"/>
      <c r="GP4" s="343"/>
      <c r="GQ4" s="343"/>
      <c r="GR4" s="343"/>
      <c r="GS4" s="343"/>
      <c r="GT4" s="343"/>
      <c r="GU4" s="343"/>
      <c r="GV4" s="343"/>
      <c r="GW4" s="343"/>
      <c r="GX4" s="343"/>
      <c r="GY4" s="343"/>
      <c r="GZ4" s="343"/>
      <c r="HA4" s="343"/>
      <c r="HB4" s="343"/>
      <c r="HC4" s="343"/>
      <c r="HD4" s="343"/>
      <c r="HE4" s="343"/>
      <c r="HF4" s="343"/>
      <c r="HG4" s="343"/>
      <c r="HH4" s="343"/>
      <c r="HI4" s="343"/>
      <c r="HJ4" s="343"/>
      <c r="HK4" s="343"/>
      <c r="HL4" s="343"/>
      <c r="HM4" s="343"/>
      <c r="HN4" s="343"/>
      <c r="HO4" s="343"/>
      <c r="HP4" s="343"/>
      <c r="HQ4" s="343"/>
      <c r="HR4" s="343"/>
      <c r="HS4" s="343"/>
      <c r="HT4" s="343"/>
      <c r="HU4" s="343"/>
      <c r="HV4" s="343"/>
      <c r="HW4" s="343"/>
      <c r="HX4" s="343"/>
      <c r="HY4" s="343"/>
      <c r="HZ4" s="343"/>
      <c r="IA4" s="343"/>
      <c r="IB4" s="343"/>
      <c r="IC4" s="343"/>
      <c r="ID4" s="343"/>
      <c r="IE4" s="343"/>
      <c r="IF4" s="343"/>
      <c r="IG4" s="343"/>
      <c r="IH4" s="343"/>
      <c r="II4" s="343"/>
      <c r="IJ4" s="343"/>
      <c r="IK4" s="343"/>
      <c r="IL4" s="343"/>
      <c r="IM4" s="343"/>
      <c r="IN4" s="343"/>
      <c r="IO4" s="343"/>
      <c r="IP4" s="343"/>
      <c r="IQ4" s="343"/>
      <c r="IR4" s="343"/>
      <c r="IS4" s="343"/>
      <c r="IT4" s="343"/>
      <c r="IU4" s="343"/>
      <c r="IV4" s="343"/>
    </row>
    <row r="5" spans="1:256" ht="20.25" customHeight="1">
      <c r="A5" s="1080"/>
      <c r="B5" s="1080"/>
      <c r="C5" s="1080"/>
      <c r="D5" s="1080"/>
      <c r="E5" s="1080"/>
      <c r="F5" s="1080"/>
      <c r="G5" s="1080"/>
      <c r="H5" s="1080"/>
      <c r="I5" s="1080"/>
      <c r="J5" s="1080"/>
      <c r="K5" s="1108" t="s">
        <v>380</v>
      </c>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343"/>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3"/>
      <c r="BO5" s="343"/>
      <c r="BP5" s="343"/>
      <c r="BQ5" s="343"/>
      <c r="BR5" s="343"/>
      <c r="BS5" s="343"/>
      <c r="BT5" s="343"/>
      <c r="BU5" s="343"/>
      <c r="BV5" s="343"/>
      <c r="BW5" s="343"/>
      <c r="BX5" s="343"/>
      <c r="BY5" s="343"/>
      <c r="BZ5" s="343"/>
      <c r="CA5" s="343"/>
      <c r="CB5" s="343"/>
      <c r="CC5" s="343"/>
      <c r="CD5" s="343"/>
      <c r="CE5" s="343"/>
      <c r="CF5" s="343"/>
      <c r="CG5" s="343"/>
      <c r="CH5" s="343"/>
      <c r="CI5" s="343"/>
      <c r="CJ5" s="343"/>
      <c r="CK5" s="343"/>
      <c r="CL5" s="343"/>
      <c r="CM5" s="343"/>
      <c r="CN5" s="343"/>
      <c r="CO5" s="343"/>
      <c r="CP5" s="343"/>
      <c r="CQ5" s="343"/>
      <c r="CR5" s="343"/>
      <c r="CS5" s="343"/>
      <c r="CT5" s="343"/>
      <c r="CU5" s="343"/>
      <c r="CV5" s="343"/>
      <c r="CW5" s="343"/>
      <c r="CX5" s="343"/>
      <c r="CY5" s="343"/>
      <c r="CZ5" s="343"/>
      <c r="DA5" s="343"/>
      <c r="DB5" s="343"/>
      <c r="DC5" s="343"/>
      <c r="DD5" s="343"/>
      <c r="DE5" s="343"/>
      <c r="DF5" s="343"/>
      <c r="DG5" s="343"/>
      <c r="DH5" s="343"/>
      <c r="DI5" s="343"/>
      <c r="DJ5" s="343"/>
      <c r="DK5" s="343"/>
      <c r="DL5" s="343"/>
      <c r="DM5" s="343"/>
      <c r="DN5" s="343"/>
      <c r="DO5" s="343"/>
      <c r="DP5" s="343"/>
      <c r="DQ5" s="343"/>
      <c r="DR5" s="343"/>
      <c r="DS5" s="343"/>
      <c r="DT5" s="343"/>
      <c r="DU5" s="343"/>
      <c r="DV5" s="343"/>
      <c r="DW5" s="343"/>
      <c r="DX5" s="343"/>
      <c r="DY5" s="343"/>
      <c r="DZ5" s="343"/>
      <c r="EA5" s="343"/>
      <c r="EB5" s="343"/>
      <c r="EC5" s="343"/>
      <c r="ED5" s="343"/>
      <c r="EE5" s="343"/>
      <c r="EF5" s="343"/>
      <c r="EG5" s="343"/>
      <c r="EH5" s="343"/>
      <c r="EI5" s="343"/>
      <c r="EJ5" s="343"/>
      <c r="EK5" s="343"/>
      <c r="EL5" s="343"/>
      <c r="EM5" s="343"/>
      <c r="EN5" s="343"/>
      <c r="EO5" s="343"/>
      <c r="EP5" s="343"/>
      <c r="EQ5" s="343"/>
      <c r="ER5" s="343"/>
      <c r="ES5" s="343"/>
      <c r="ET5" s="343"/>
      <c r="EU5" s="343"/>
      <c r="EV5" s="343"/>
      <c r="EW5" s="343"/>
      <c r="EX5" s="343"/>
      <c r="EY5" s="343"/>
      <c r="EZ5" s="343"/>
      <c r="FA5" s="343"/>
      <c r="FB5" s="343"/>
      <c r="FC5" s="343"/>
      <c r="FD5" s="343"/>
      <c r="FE5" s="343"/>
      <c r="FF5" s="343"/>
      <c r="FG5" s="343"/>
      <c r="FH5" s="343"/>
      <c r="FI5" s="343"/>
      <c r="FJ5" s="343"/>
      <c r="FK5" s="343"/>
      <c r="FL5" s="343"/>
      <c r="FM5" s="343"/>
      <c r="FN5" s="343"/>
      <c r="FO5" s="343"/>
      <c r="FP5" s="343"/>
      <c r="FQ5" s="343"/>
      <c r="FR5" s="343"/>
      <c r="FS5" s="343"/>
      <c r="FT5" s="343"/>
      <c r="FU5" s="343"/>
      <c r="FV5" s="343"/>
      <c r="FW5" s="343"/>
      <c r="FX5" s="343"/>
      <c r="FY5" s="343"/>
      <c r="FZ5" s="343"/>
      <c r="GA5" s="343"/>
      <c r="GB5" s="343"/>
      <c r="GC5" s="343"/>
      <c r="GD5" s="343"/>
      <c r="GE5" s="343"/>
      <c r="GF5" s="343"/>
      <c r="GG5" s="343"/>
      <c r="GH5" s="343"/>
      <c r="GI5" s="343"/>
      <c r="GJ5" s="343"/>
      <c r="GK5" s="343"/>
      <c r="GL5" s="343"/>
      <c r="GM5" s="343"/>
      <c r="GN5" s="343"/>
      <c r="GO5" s="343"/>
      <c r="GP5" s="343"/>
      <c r="GQ5" s="343"/>
      <c r="GR5" s="343"/>
      <c r="GS5" s="343"/>
      <c r="GT5" s="343"/>
      <c r="GU5" s="343"/>
      <c r="GV5" s="343"/>
      <c r="GW5" s="343"/>
      <c r="GX5" s="343"/>
      <c r="GY5" s="343"/>
      <c r="GZ5" s="343"/>
      <c r="HA5" s="343"/>
      <c r="HB5" s="343"/>
      <c r="HC5" s="343"/>
      <c r="HD5" s="343"/>
      <c r="HE5" s="343"/>
      <c r="HF5" s="343"/>
      <c r="HG5" s="343"/>
      <c r="HH5" s="343"/>
      <c r="HI5" s="343"/>
      <c r="HJ5" s="343"/>
      <c r="HK5" s="343"/>
      <c r="HL5" s="343"/>
      <c r="HM5" s="343"/>
      <c r="HN5" s="343"/>
      <c r="HO5" s="343"/>
      <c r="HP5" s="343"/>
      <c r="HQ5" s="343"/>
      <c r="HR5" s="343"/>
      <c r="HS5" s="343"/>
      <c r="HT5" s="343"/>
      <c r="HU5" s="343"/>
      <c r="HV5" s="343"/>
      <c r="HW5" s="343"/>
      <c r="HX5" s="343"/>
      <c r="HY5" s="343"/>
      <c r="HZ5" s="343"/>
      <c r="IA5" s="343"/>
      <c r="IB5" s="343"/>
      <c r="IC5" s="343"/>
      <c r="ID5" s="343"/>
      <c r="IE5" s="343"/>
      <c r="IF5" s="343"/>
      <c r="IG5" s="343"/>
      <c r="IH5" s="343"/>
      <c r="II5" s="343"/>
      <c r="IJ5" s="343"/>
      <c r="IK5" s="343"/>
      <c r="IL5" s="343"/>
      <c r="IM5" s="343"/>
      <c r="IN5" s="343"/>
      <c r="IO5" s="343"/>
      <c r="IP5" s="343"/>
      <c r="IQ5" s="343"/>
      <c r="IR5" s="343"/>
      <c r="IS5" s="343"/>
      <c r="IT5" s="343"/>
      <c r="IU5" s="343"/>
      <c r="IV5" s="343"/>
    </row>
    <row r="6" spans="1:256" ht="9.75" customHeight="1">
      <c r="A6" s="343"/>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343"/>
      <c r="BU6" s="343"/>
      <c r="BV6" s="343"/>
      <c r="BW6" s="343"/>
      <c r="BX6" s="343"/>
      <c r="BY6" s="343"/>
      <c r="BZ6" s="343"/>
      <c r="CA6" s="343"/>
      <c r="CB6" s="343"/>
      <c r="CC6" s="343"/>
      <c r="CD6" s="343"/>
      <c r="CE6" s="343"/>
      <c r="CF6" s="343"/>
      <c r="CG6" s="343"/>
      <c r="CH6" s="343"/>
      <c r="CI6" s="343"/>
      <c r="CJ6" s="343"/>
      <c r="CK6" s="343"/>
      <c r="CL6" s="343"/>
      <c r="CM6" s="343"/>
      <c r="CN6" s="343"/>
      <c r="CO6" s="343"/>
      <c r="CP6" s="343"/>
      <c r="CQ6" s="343"/>
      <c r="CR6" s="343"/>
      <c r="CS6" s="343"/>
      <c r="CT6" s="343"/>
      <c r="CU6" s="343"/>
      <c r="CV6" s="343"/>
      <c r="CW6" s="343"/>
      <c r="CX6" s="343"/>
      <c r="CY6" s="343"/>
      <c r="CZ6" s="343"/>
      <c r="DA6" s="343"/>
      <c r="DB6" s="343"/>
      <c r="DC6" s="343"/>
      <c r="DD6" s="343"/>
      <c r="DE6" s="343"/>
      <c r="DF6" s="343"/>
      <c r="DG6" s="343"/>
      <c r="DH6" s="343"/>
      <c r="DI6" s="343"/>
      <c r="DJ6" s="343"/>
      <c r="DK6" s="343"/>
      <c r="DL6" s="343"/>
      <c r="DM6" s="343"/>
      <c r="DN6" s="343"/>
      <c r="DO6" s="343"/>
      <c r="DP6" s="343"/>
      <c r="DQ6" s="343"/>
      <c r="DR6" s="343"/>
      <c r="DS6" s="343"/>
      <c r="DT6" s="343"/>
      <c r="DU6" s="343"/>
      <c r="DV6" s="343"/>
      <c r="DW6" s="343"/>
      <c r="DX6" s="343"/>
      <c r="DY6" s="343"/>
      <c r="DZ6" s="343"/>
      <c r="EA6" s="343"/>
      <c r="EB6" s="343"/>
      <c r="EC6" s="343"/>
      <c r="ED6" s="343"/>
      <c r="EE6" s="343"/>
      <c r="EF6" s="343"/>
      <c r="EG6" s="343"/>
      <c r="EH6" s="343"/>
      <c r="EI6" s="343"/>
      <c r="EJ6" s="343"/>
      <c r="EK6" s="343"/>
      <c r="EL6" s="343"/>
      <c r="EM6" s="343"/>
      <c r="EN6" s="343"/>
      <c r="EO6" s="343"/>
      <c r="EP6" s="343"/>
      <c r="EQ6" s="343"/>
      <c r="ER6" s="343"/>
      <c r="ES6" s="343"/>
      <c r="ET6" s="343"/>
      <c r="EU6" s="343"/>
      <c r="EV6" s="343"/>
      <c r="EW6" s="343"/>
      <c r="EX6" s="343"/>
      <c r="EY6" s="343"/>
      <c r="EZ6" s="343"/>
      <c r="FA6" s="343"/>
      <c r="FB6" s="343"/>
      <c r="FC6" s="343"/>
      <c r="FD6" s="343"/>
      <c r="FE6" s="343"/>
      <c r="FF6" s="343"/>
      <c r="FG6" s="343"/>
      <c r="FH6" s="343"/>
      <c r="FI6" s="343"/>
      <c r="FJ6" s="343"/>
      <c r="FK6" s="343"/>
      <c r="FL6" s="343"/>
      <c r="FM6" s="343"/>
      <c r="FN6" s="343"/>
      <c r="FO6" s="343"/>
      <c r="FP6" s="343"/>
      <c r="FQ6" s="343"/>
      <c r="FR6" s="343"/>
      <c r="FS6" s="343"/>
      <c r="FT6" s="343"/>
      <c r="FU6" s="343"/>
      <c r="FV6" s="343"/>
      <c r="FW6" s="343"/>
      <c r="FX6" s="343"/>
      <c r="FY6" s="343"/>
      <c r="FZ6" s="343"/>
      <c r="GA6" s="343"/>
      <c r="GB6" s="343"/>
      <c r="GC6" s="343"/>
      <c r="GD6" s="343"/>
      <c r="GE6" s="343"/>
      <c r="GF6" s="343"/>
      <c r="GG6" s="343"/>
      <c r="GH6" s="343"/>
      <c r="GI6" s="343"/>
      <c r="GJ6" s="343"/>
      <c r="GK6" s="343"/>
      <c r="GL6" s="343"/>
      <c r="GM6" s="343"/>
      <c r="GN6" s="343"/>
      <c r="GO6" s="343"/>
      <c r="GP6" s="343"/>
      <c r="GQ6" s="343"/>
      <c r="GR6" s="343"/>
      <c r="GS6" s="343"/>
      <c r="GT6" s="343"/>
      <c r="GU6" s="343"/>
      <c r="GV6" s="343"/>
      <c r="GW6" s="343"/>
      <c r="GX6" s="343"/>
      <c r="GY6" s="343"/>
      <c r="GZ6" s="343"/>
      <c r="HA6" s="343"/>
      <c r="HB6" s="343"/>
      <c r="HC6" s="343"/>
      <c r="HD6" s="343"/>
      <c r="HE6" s="343"/>
      <c r="HF6" s="343"/>
      <c r="HG6" s="343"/>
      <c r="HH6" s="343"/>
      <c r="HI6" s="343"/>
      <c r="HJ6" s="343"/>
      <c r="HK6" s="343"/>
      <c r="HL6" s="343"/>
      <c r="HM6" s="343"/>
      <c r="HN6" s="343"/>
      <c r="HO6" s="343"/>
      <c r="HP6" s="343"/>
      <c r="HQ6" s="343"/>
      <c r="HR6" s="343"/>
      <c r="HS6" s="343"/>
      <c r="HT6" s="343"/>
      <c r="HU6" s="343"/>
      <c r="HV6" s="343"/>
      <c r="HW6" s="343"/>
      <c r="HX6" s="343"/>
      <c r="HY6" s="343"/>
      <c r="HZ6" s="343"/>
      <c r="IA6" s="343"/>
      <c r="IB6" s="343"/>
      <c r="IC6" s="343"/>
      <c r="ID6" s="343"/>
      <c r="IE6" s="343"/>
      <c r="IF6" s="343"/>
      <c r="IG6" s="343"/>
      <c r="IH6" s="343"/>
      <c r="II6" s="343"/>
      <c r="IJ6" s="343"/>
      <c r="IK6" s="343"/>
      <c r="IL6" s="343"/>
      <c r="IM6" s="343"/>
      <c r="IN6" s="343"/>
      <c r="IO6" s="343"/>
      <c r="IP6" s="343"/>
      <c r="IQ6" s="343"/>
      <c r="IR6" s="343"/>
      <c r="IS6" s="343"/>
      <c r="IT6" s="343"/>
      <c r="IU6" s="343"/>
      <c r="IV6" s="343"/>
    </row>
    <row r="7" spans="1:256" s="1111" customFormat="1" ht="22.5" customHeight="1">
      <c r="B7" s="1092" t="s">
        <v>72</v>
      </c>
      <c r="C7" s="1092"/>
      <c r="D7" s="1092"/>
      <c r="E7" s="1092"/>
      <c r="F7" s="1092"/>
      <c r="G7" s="1166"/>
      <c r="H7" s="1166"/>
      <c r="I7" s="1166"/>
      <c r="J7" s="1166"/>
      <c r="K7" s="1166"/>
      <c r="L7" s="1166"/>
      <c r="M7" s="1166"/>
      <c r="N7" s="1166"/>
      <c r="O7" s="1166"/>
      <c r="P7" s="1166"/>
      <c r="Q7" s="1166"/>
      <c r="S7" s="1092" t="s">
        <v>43</v>
      </c>
      <c r="T7" s="1092"/>
      <c r="U7" s="1092"/>
      <c r="V7" s="1092"/>
      <c r="W7" s="1092"/>
      <c r="X7" s="1092"/>
      <c r="Y7" s="1166"/>
      <c r="Z7" s="1166"/>
      <c r="AA7" s="1166"/>
      <c r="AB7" s="1166"/>
      <c r="AC7" s="1166"/>
      <c r="AD7" s="1166"/>
      <c r="AE7" s="1166"/>
      <c r="AF7" s="1166"/>
      <c r="AG7" s="1166"/>
      <c r="AH7" s="1166"/>
      <c r="AI7" s="1166"/>
    </row>
    <row r="8" spans="1:256" ht="15.75" customHeight="1">
      <c r="A8" s="343"/>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row>
    <row r="9" spans="1:256" s="1018" customFormat="1" ht="20.25" customHeight="1">
      <c r="A9" s="1152"/>
      <c r="B9" s="1155" t="s">
        <v>2</v>
      </c>
      <c r="C9" s="1152"/>
      <c r="D9" s="1152"/>
      <c r="E9" s="1152"/>
      <c r="F9" s="1152"/>
      <c r="G9" s="1152"/>
      <c r="H9" s="1152"/>
      <c r="I9" s="1152"/>
      <c r="J9" s="1152"/>
      <c r="L9" s="1152"/>
      <c r="M9" s="1152"/>
      <c r="N9" s="1152"/>
      <c r="P9" s="1152"/>
      <c r="Q9" s="1152"/>
      <c r="R9" s="1152"/>
      <c r="S9" s="1152"/>
      <c r="U9" s="1152"/>
      <c r="V9" s="1152"/>
      <c r="W9" s="1152"/>
      <c r="X9" s="1152"/>
      <c r="Z9" s="1152"/>
      <c r="AA9" s="1152"/>
      <c r="AB9" s="1152"/>
      <c r="AC9" s="1152"/>
      <c r="AD9" s="1152"/>
      <c r="AE9" s="1152"/>
      <c r="AG9" s="1152"/>
      <c r="AH9" s="1152"/>
      <c r="AI9" s="1152"/>
    </row>
    <row r="10" spans="1:256" ht="9" customHeight="1">
      <c r="A10" s="343"/>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row>
    <row r="11" spans="1:256" ht="13.5" customHeight="1">
      <c r="A11" s="343"/>
      <c r="B11" s="1094" t="s">
        <v>442</v>
      </c>
      <c r="C11" s="1094"/>
      <c r="D11" s="1094"/>
      <c r="E11" s="1094"/>
      <c r="F11" s="1094"/>
      <c r="G11" s="1094"/>
      <c r="H11" s="1094"/>
      <c r="I11" s="1109" t="s">
        <v>449</v>
      </c>
      <c r="J11" s="1109"/>
      <c r="K11" s="1109"/>
      <c r="L11" s="1109"/>
      <c r="M11" s="1109"/>
      <c r="N11" s="1109"/>
      <c r="O11" s="1115" t="s">
        <v>449</v>
      </c>
      <c r="P11" s="1115"/>
      <c r="Q11" s="1115"/>
      <c r="R11" s="1115"/>
      <c r="S11" s="1115"/>
      <c r="T11" s="1115"/>
      <c r="U11" s="1121" t="s">
        <v>449</v>
      </c>
      <c r="V11" s="1121"/>
      <c r="W11" s="1121"/>
      <c r="X11" s="1121"/>
      <c r="Y11" s="1121"/>
      <c r="Z11" s="1121"/>
      <c r="AA11" s="1126" t="s">
        <v>470</v>
      </c>
      <c r="AB11" s="1126"/>
      <c r="AC11" s="1126"/>
      <c r="AD11" s="1126"/>
      <c r="AE11" s="1126"/>
      <c r="AF11" s="1126"/>
      <c r="AG11" s="343"/>
      <c r="AH11" s="343"/>
      <c r="AI11" s="343"/>
    </row>
    <row r="12" spans="1:256">
      <c r="A12" s="343"/>
      <c r="B12" s="1094"/>
      <c r="C12" s="1094"/>
      <c r="D12" s="1094"/>
      <c r="E12" s="1094"/>
      <c r="F12" s="1094"/>
      <c r="G12" s="1094"/>
      <c r="H12" s="1094"/>
      <c r="I12" s="1109"/>
      <c r="J12" s="1109"/>
      <c r="K12" s="1109"/>
      <c r="L12" s="1109"/>
      <c r="M12" s="1109"/>
      <c r="N12" s="1109"/>
      <c r="O12" s="1115"/>
      <c r="P12" s="1115"/>
      <c r="Q12" s="1115"/>
      <c r="R12" s="1115"/>
      <c r="S12" s="1115"/>
      <c r="T12" s="1115"/>
      <c r="U12" s="1121"/>
      <c r="V12" s="1121"/>
      <c r="W12" s="1121"/>
      <c r="X12" s="1121"/>
      <c r="Y12" s="1121"/>
      <c r="Z12" s="1121"/>
      <c r="AA12" s="1126"/>
      <c r="AB12" s="1126"/>
      <c r="AC12" s="1126"/>
      <c r="AD12" s="1126"/>
      <c r="AE12" s="1126"/>
      <c r="AF12" s="1126"/>
      <c r="AG12" s="343"/>
      <c r="AH12" s="343"/>
      <c r="AI12" s="343"/>
    </row>
    <row r="13" spans="1:256" ht="29.25" customHeight="1">
      <c r="A13" s="343"/>
      <c r="B13" s="1095" t="s">
        <v>153</v>
      </c>
      <c r="C13" s="1095"/>
      <c r="D13" s="1095"/>
      <c r="E13" s="1095"/>
      <c r="F13" s="1095"/>
      <c r="G13" s="1095"/>
      <c r="H13" s="1095"/>
      <c r="I13" s="1169"/>
      <c r="J13" s="1169"/>
      <c r="K13" s="1169"/>
      <c r="L13" s="1169"/>
      <c r="M13" s="1169"/>
      <c r="N13" s="1169"/>
      <c r="O13" s="1171"/>
      <c r="P13" s="1171"/>
      <c r="Q13" s="1171"/>
      <c r="R13" s="1171"/>
      <c r="S13" s="1171"/>
      <c r="T13" s="1171"/>
      <c r="U13" s="1172"/>
      <c r="V13" s="1172"/>
      <c r="W13" s="1172"/>
      <c r="X13" s="1172"/>
      <c r="Y13" s="1172"/>
      <c r="Z13" s="1172"/>
      <c r="AA13" s="1095"/>
      <c r="AB13" s="1095"/>
      <c r="AC13" s="1095"/>
      <c r="AD13" s="1095"/>
      <c r="AE13" s="1095"/>
      <c r="AF13" s="1095"/>
      <c r="AG13" s="343"/>
      <c r="AH13" s="343"/>
      <c r="AI13" s="343"/>
    </row>
    <row r="14" spans="1:256" ht="18" customHeight="1">
      <c r="A14" s="343"/>
      <c r="B14" s="1024"/>
      <c r="C14" s="1024"/>
      <c r="D14" s="1024"/>
      <c r="E14" s="1024"/>
      <c r="F14" s="1024"/>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343"/>
      <c r="AH14" s="343"/>
      <c r="AI14" s="343"/>
    </row>
    <row r="15" spans="1:256" s="1018" customFormat="1" ht="18" customHeight="1">
      <c r="A15" s="1152"/>
      <c r="B15" s="1155" t="s">
        <v>281</v>
      </c>
      <c r="C15" s="1152"/>
      <c r="D15" s="1152"/>
      <c r="E15" s="1152"/>
      <c r="F15" s="1152"/>
      <c r="G15" s="1152"/>
      <c r="H15" s="1152"/>
      <c r="I15" s="1152"/>
      <c r="J15" s="1152"/>
      <c r="L15" s="1152"/>
      <c r="M15" s="1152"/>
      <c r="N15" s="1152"/>
      <c r="P15" s="1152"/>
      <c r="Q15" s="1152"/>
      <c r="R15" s="1152"/>
      <c r="S15" s="1152"/>
      <c r="U15" s="1152"/>
      <c r="V15" s="1152"/>
      <c r="W15" s="1152"/>
      <c r="X15" s="1152"/>
      <c r="Z15" s="1152"/>
      <c r="AA15" s="1152"/>
      <c r="AB15" s="1152"/>
      <c r="AC15" s="1152"/>
      <c r="AD15" s="1152"/>
      <c r="AE15" s="1152"/>
      <c r="AG15" s="1152"/>
      <c r="AH15" s="1152"/>
      <c r="AI15" s="1152"/>
    </row>
    <row r="16" spans="1:256" ht="7.5" customHeight="1">
      <c r="A16" s="343"/>
      <c r="B16" s="1156"/>
      <c r="C16" s="1156"/>
      <c r="D16" s="1156"/>
      <c r="E16" s="1156"/>
      <c r="F16" s="1156"/>
      <c r="G16" s="1167"/>
      <c r="H16" s="1167"/>
      <c r="I16" s="1167"/>
      <c r="J16" s="1167"/>
      <c r="K16" s="1156"/>
      <c r="L16" s="1167"/>
      <c r="M16" s="1167"/>
      <c r="N16" s="1167"/>
      <c r="O16" s="1156"/>
      <c r="P16" s="1167"/>
      <c r="Q16" s="1167"/>
      <c r="R16" s="1167"/>
      <c r="S16" s="1167"/>
      <c r="T16" s="1156"/>
      <c r="U16" s="1167"/>
      <c r="V16" s="1167"/>
      <c r="W16" s="1167"/>
      <c r="X16" s="1167"/>
      <c r="Y16" s="1156"/>
      <c r="Z16" s="1167"/>
      <c r="AA16" s="1167"/>
      <c r="AB16" s="1167"/>
      <c r="AC16" s="1167"/>
      <c r="AD16" s="1167"/>
      <c r="AE16" s="1176"/>
      <c r="AF16" s="1182"/>
      <c r="AG16" s="1176"/>
      <c r="AH16" s="1176"/>
      <c r="AI16" s="1176"/>
    </row>
    <row r="17" spans="1:35" ht="22.5" customHeight="1">
      <c r="A17" s="1153"/>
      <c r="B17" s="1157" t="s">
        <v>442</v>
      </c>
      <c r="C17" s="1096" t="s">
        <v>377</v>
      </c>
      <c r="D17" s="1096"/>
      <c r="E17" s="1096"/>
      <c r="F17" s="1096"/>
      <c r="G17" s="1096"/>
      <c r="H17" s="1096"/>
      <c r="I17" s="1096" t="s">
        <v>375</v>
      </c>
      <c r="J17" s="1096"/>
      <c r="K17" s="1096"/>
      <c r="L17" s="1096"/>
      <c r="M17" s="1096"/>
      <c r="N17" s="1096"/>
      <c r="O17" s="1096"/>
      <c r="P17" s="1096"/>
      <c r="Q17" s="1096" t="s">
        <v>133</v>
      </c>
      <c r="R17" s="1096"/>
      <c r="S17" s="1096"/>
      <c r="T17" s="1096"/>
      <c r="U17" s="1096"/>
      <c r="V17" s="1096"/>
      <c r="W17" s="1096"/>
      <c r="X17" s="1096"/>
      <c r="Y17" s="1096"/>
      <c r="Z17" s="1096"/>
      <c r="AA17" s="1124" t="s">
        <v>471</v>
      </c>
      <c r="AB17" s="1124"/>
      <c r="AC17" s="1124"/>
      <c r="AD17" s="1124"/>
      <c r="AE17" s="1177" t="s">
        <v>153</v>
      </c>
      <c r="AF17" s="1177"/>
      <c r="AG17" s="1177"/>
      <c r="AH17" s="1177"/>
      <c r="AI17" s="1177"/>
    </row>
    <row r="18" spans="1:35" ht="22.5" customHeight="1">
      <c r="A18" s="1154"/>
      <c r="B18" s="1158" t="s">
        <v>443</v>
      </c>
      <c r="C18" s="1142"/>
      <c r="D18" s="1142"/>
      <c r="E18" s="1142"/>
      <c r="F18" s="1142"/>
      <c r="G18" s="1142"/>
      <c r="H18" s="1142"/>
      <c r="I18" s="1142"/>
      <c r="J18" s="1142"/>
      <c r="K18" s="1142"/>
      <c r="L18" s="1142"/>
      <c r="M18" s="1142"/>
      <c r="N18" s="1142"/>
      <c r="O18" s="1142"/>
      <c r="P18" s="1142"/>
      <c r="Q18" s="1142" t="s">
        <v>238</v>
      </c>
      <c r="R18" s="1142"/>
      <c r="S18" s="1142"/>
      <c r="T18" s="1142"/>
      <c r="U18" s="1142"/>
      <c r="V18" s="1142"/>
      <c r="W18" s="1142"/>
      <c r="X18" s="1142"/>
      <c r="Y18" s="1142"/>
      <c r="Z18" s="1142"/>
      <c r="AA18" s="1148"/>
      <c r="AB18" s="1148"/>
      <c r="AC18" s="1148"/>
      <c r="AD18" s="1148"/>
      <c r="AE18" s="1178"/>
      <c r="AF18" s="1178"/>
      <c r="AG18" s="1178"/>
      <c r="AH18" s="1178"/>
      <c r="AI18" s="1178"/>
    </row>
    <row r="19" spans="1:35" ht="22.5" customHeight="1">
      <c r="A19" s="1154"/>
      <c r="B19" s="1158"/>
      <c r="C19" s="1023"/>
      <c r="D19" s="1023"/>
      <c r="E19" s="1023"/>
      <c r="F19" s="1023"/>
      <c r="G19" s="1023"/>
      <c r="H19" s="1023"/>
      <c r="I19" s="1023"/>
      <c r="J19" s="1023"/>
      <c r="K19" s="1023"/>
      <c r="L19" s="1023"/>
      <c r="M19" s="1023"/>
      <c r="N19" s="1023"/>
      <c r="O19" s="1023"/>
      <c r="P19" s="1023"/>
      <c r="Q19" s="1142" t="s">
        <v>238</v>
      </c>
      <c r="R19" s="1142"/>
      <c r="S19" s="1142"/>
      <c r="T19" s="1142"/>
      <c r="U19" s="1142"/>
      <c r="V19" s="1142"/>
      <c r="W19" s="1142"/>
      <c r="X19" s="1142"/>
      <c r="Y19" s="1142"/>
      <c r="Z19" s="1142"/>
      <c r="AA19" s="1125"/>
      <c r="AB19" s="1125"/>
      <c r="AC19" s="1125"/>
      <c r="AD19" s="1125"/>
      <c r="AE19" s="1179"/>
      <c r="AF19" s="1179"/>
      <c r="AG19" s="1179"/>
      <c r="AH19" s="1179"/>
      <c r="AI19" s="1179"/>
    </row>
    <row r="20" spans="1:35" ht="22.5" customHeight="1">
      <c r="A20" s="1154"/>
      <c r="B20" s="1158"/>
      <c r="C20" s="1023"/>
      <c r="D20" s="1023"/>
      <c r="E20" s="1023"/>
      <c r="F20" s="1023"/>
      <c r="G20" s="1023"/>
      <c r="H20" s="1023"/>
      <c r="I20" s="1023"/>
      <c r="J20" s="1023"/>
      <c r="K20" s="1023"/>
      <c r="L20" s="1023"/>
      <c r="M20" s="1023"/>
      <c r="N20" s="1023"/>
      <c r="O20" s="1023"/>
      <c r="P20" s="1023"/>
      <c r="Q20" s="1142" t="s">
        <v>238</v>
      </c>
      <c r="R20" s="1142"/>
      <c r="S20" s="1142"/>
      <c r="T20" s="1142"/>
      <c r="U20" s="1142"/>
      <c r="V20" s="1142"/>
      <c r="W20" s="1142"/>
      <c r="X20" s="1142"/>
      <c r="Y20" s="1142"/>
      <c r="Z20" s="1142"/>
      <c r="AA20" s="1125"/>
      <c r="AB20" s="1125"/>
      <c r="AC20" s="1125"/>
      <c r="AD20" s="1125"/>
      <c r="AE20" s="1128"/>
      <c r="AF20" s="1128"/>
      <c r="AG20" s="1128"/>
      <c r="AH20" s="1128"/>
      <c r="AI20" s="1128"/>
    </row>
    <row r="21" spans="1:35" ht="22.5" customHeight="1">
      <c r="A21" s="1154"/>
      <c r="B21" s="1158"/>
      <c r="C21" s="1023"/>
      <c r="D21" s="1023"/>
      <c r="E21" s="1023"/>
      <c r="F21" s="1023"/>
      <c r="G21" s="1023"/>
      <c r="H21" s="1023"/>
      <c r="I21" s="1023"/>
      <c r="J21" s="1023"/>
      <c r="K21" s="1023"/>
      <c r="L21" s="1023"/>
      <c r="M21" s="1023"/>
      <c r="N21" s="1023"/>
      <c r="O21" s="1023"/>
      <c r="P21" s="1023"/>
      <c r="Q21" s="1142" t="s">
        <v>238</v>
      </c>
      <c r="R21" s="1142"/>
      <c r="S21" s="1142"/>
      <c r="T21" s="1142"/>
      <c r="U21" s="1142"/>
      <c r="V21" s="1142"/>
      <c r="W21" s="1142"/>
      <c r="X21" s="1142"/>
      <c r="Y21" s="1142"/>
      <c r="Z21" s="1142"/>
      <c r="AA21" s="1125"/>
      <c r="AB21" s="1125"/>
      <c r="AC21" s="1125"/>
      <c r="AD21" s="1125"/>
      <c r="AE21" s="1179"/>
      <c r="AF21" s="1179"/>
      <c r="AG21" s="1179"/>
      <c r="AH21" s="1179"/>
      <c r="AI21" s="1179"/>
    </row>
    <row r="22" spans="1:35" ht="22.5" customHeight="1">
      <c r="A22" s="1154"/>
      <c r="B22" s="1158"/>
      <c r="C22" s="1023"/>
      <c r="D22" s="1023"/>
      <c r="E22" s="1023"/>
      <c r="F22" s="1023"/>
      <c r="G22" s="1023"/>
      <c r="H22" s="1023"/>
      <c r="I22" s="1023"/>
      <c r="J22" s="1023"/>
      <c r="K22" s="1023"/>
      <c r="L22" s="1023"/>
      <c r="M22" s="1023"/>
      <c r="N22" s="1023"/>
      <c r="O22" s="1023"/>
      <c r="P22" s="1023"/>
      <c r="Q22" s="1142" t="s">
        <v>238</v>
      </c>
      <c r="R22" s="1142"/>
      <c r="S22" s="1142"/>
      <c r="T22" s="1142"/>
      <c r="U22" s="1142"/>
      <c r="V22" s="1142"/>
      <c r="W22" s="1142"/>
      <c r="X22" s="1142"/>
      <c r="Y22" s="1142"/>
      <c r="Z22" s="1142"/>
      <c r="AA22" s="1125"/>
      <c r="AB22" s="1125"/>
      <c r="AC22" s="1125"/>
      <c r="AD22" s="1125"/>
      <c r="AE22" s="1179"/>
      <c r="AF22" s="1179"/>
      <c r="AG22" s="1179"/>
      <c r="AH22" s="1179"/>
      <c r="AI22" s="1179"/>
    </row>
    <row r="23" spans="1:35" ht="22.5" customHeight="1">
      <c r="A23" s="1154"/>
      <c r="B23" s="1158"/>
      <c r="C23" s="1023"/>
      <c r="D23" s="1023"/>
      <c r="E23" s="1023"/>
      <c r="F23" s="1023"/>
      <c r="G23" s="1023"/>
      <c r="H23" s="1023"/>
      <c r="I23" s="1023"/>
      <c r="J23" s="1023"/>
      <c r="K23" s="1023"/>
      <c r="L23" s="1023"/>
      <c r="M23" s="1023"/>
      <c r="N23" s="1023"/>
      <c r="O23" s="1023"/>
      <c r="P23" s="1023"/>
      <c r="Q23" s="1023" t="s">
        <v>238</v>
      </c>
      <c r="R23" s="1023"/>
      <c r="S23" s="1023"/>
      <c r="T23" s="1023"/>
      <c r="U23" s="1023"/>
      <c r="V23" s="1023"/>
      <c r="W23" s="1023"/>
      <c r="X23" s="1023"/>
      <c r="Y23" s="1023"/>
      <c r="Z23" s="1023"/>
      <c r="AA23" s="1125"/>
      <c r="AB23" s="1125"/>
      <c r="AC23" s="1125"/>
      <c r="AD23" s="1125"/>
      <c r="AE23" s="1179"/>
      <c r="AF23" s="1179"/>
      <c r="AG23" s="1179"/>
      <c r="AH23" s="1179"/>
      <c r="AI23" s="1179"/>
    </row>
    <row r="24" spans="1:35" ht="22.5" customHeight="1">
      <c r="A24" s="1154"/>
      <c r="B24" s="1158"/>
      <c r="C24" s="1164"/>
      <c r="D24" s="1164"/>
      <c r="E24" s="1164"/>
      <c r="F24" s="1164"/>
      <c r="G24" s="1164"/>
      <c r="H24" s="1164"/>
      <c r="I24" s="1164"/>
      <c r="J24" s="1164"/>
      <c r="K24" s="1164"/>
      <c r="L24" s="1164"/>
      <c r="M24" s="1164"/>
      <c r="N24" s="1164"/>
      <c r="O24" s="1164"/>
      <c r="P24" s="1164"/>
      <c r="Q24" s="1164"/>
      <c r="R24" s="1164"/>
      <c r="S24" s="1164"/>
      <c r="T24" s="1164"/>
      <c r="U24" s="1164"/>
      <c r="V24" s="1175" t="s">
        <v>451</v>
      </c>
      <c r="W24" s="1175"/>
      <c r="X24" s="1175"/>
      <c r="Y24" s="1175"/>
      <c r="Z24" s="1175"/>
      <c r="AA24" s="1175"/>
      <c r="AB24" s="1175"/>
      <c r="AC24" s="1175"/>
      <c r="AD24" s="1175"/>
      <c r="AE24" s="1175"/>
      <c r="AF24" s="1175"/>
      <c r="AG24" s="1175"/>
      <c r="AH24" s="1175"/>
      <c r="AI24" s="1175"/>
    </row>
    <row r="25" spans="1:35" ht="22.5" customHeight="1">
      <c r="A25" s="1154"/>
      <c r="B25" s="1158" t="s">
        <v>443</v>
      </c>
      <c r="C25" s="1142"/>
      <c r="D25" s="1142"/>
      <c r="E25" s="1142"/>
      <c r="F25" s="1142"/>
      <c r="G25" s="1142"/>
      <c r="H25" s="1142"/>
      <c r="I25" s="1142"/>
      <c r="J25" s="1142"/>
      <c r="K25" s="1142"/>
      <c r="L25" s="1142"/>
      <c r="M25" s="1142"/>
      <c r="N25" s="1142"/>
      <c r="O25" s="1142"/>
      <c r="P25" s="1142"/>
      <c r="Q25" s="1142" t="s">
        <v>238</v>
      </c>
      <c r="R25" s="1142"/>
      <c r="S25" s="1142"/>
      <c r="T25" s="1142"/>
      <c r="U25" s="1142"/>
      <c r="V25" s="1142"/>
      <c r="W25" s="1142"/>
      <c r="X25" s="1142"/>
      <c r="Y25" s="1142"/>
      <c r="Z25" s="1142"/>
      <c r="AA25" s="1148"/>
      <c r="AB25" s="1148"/>
      <c r="AC25" s="1148"/>
      <c r="AD25" s="1148"/>
      <c r="AE25" s="1178"/>
      <c r="AF25" s="1178"/>
      <c r="AG25" s="1178"/>
      <c r="AH25" s="1178"/>
      <c r="AI25" s="1178"/>
    </row>
    <row r="26" spans="1:35" ht="22.5" customHeight="1">
      <c r="A26" s="1154"/>
      <c r="B26" s="1158"/>
      <c r="C26" s="1023"/>
      <c r="D26" s="1023"/>
      <c r="E26" s="1023"/>
      <c r="F26" s="1023"/>
      <c r="G26" s="1023"/>
      <c r="H26" s="1023"/>
      <c r="I26" s="1023"/>
      <c r="J26" s="1023"/>
      <c r="K26" s="1023"/>
      <c r="L26" s="1023"/>
      <c r="M26" s="1023"/>
      <c r="N26" s="1023"/>
      <c r="O26" s="1023"/>
      <c r="P26" s="1023"/>
      <c r="Q26" s="1142" t="s">
        <v>238</v>
      </c>
      <c r="R26" s="1142"/>
      <c r="S26" s="1142"/>
      <c r="T26" s="1142"/>
      <c r="U26" s="1142"/>
      <c r="V26" s="1142"/>
      <c r="W26" s="1142"/>
      <c r="X26" s="1142"/>
      <c r="Y26" s="1142"/>
      <c r="Z26" s="1142"/>
      <c r="AA26" s="1125"/>
      <c r="AB26" s="1125"/>
      <c r="AC26" s="1125"/>
      <c r="AD26" s="1125"/>
      <c r="AE26" s="1179"/>
      <c r="AF26" s="1179"/>
      <c r="AG26" s="1179"/>
      <c r="AH26" s="1179"/>
      <c r="AI26" s="1179"/>
    </row>
    <row r="27" spans="1:35" ht="22.5" customHeight="1">
      <c r="A27" s="1154"/>
      <c r="B27" s="1158"/>
      <c r="C27" s="1023"/>
      <c r="D27" s="1023"/>
      <c r="E27" s="1023"/>
      <c r="F27" s="1023"/>
      <c r="G27" s="1023"/>
      <c r="H27" s="1023"/>
      <c r="I27" s="1023"/>
      <c r="J27" s="1023"/>
      <c r="K27" s="1023"/>
      <c r="L27" s="1023"/>
      <c r="M27" s="1023"/>
      <c r="N27" s="1023"/>
      <c r="O27" s="1023"/>
      <c r="P27" s="1023"/>
      <c r="Q27" s="1142" t="s">
        <v>238</v>
      </c>
      <c r="R27" s="1142"/>
      <c r="S27" s="1142"/>
      <c r="T27" s="1142"/>
      <c r="U27" s="1142"/>
      <c r="V27" s="1142"/>
      <c r="W27" s="1142"/>
      <c r="X27" s="1142"/>
      <c r="Y27" s="1142"/>
      <c r="Z27" s="1142"/>
      <c r="AA27" s="1125"/>
      <c r="AB27" s="1125"/>
      <c r="AC27" s="1125"/>
      <c r="AD27" s="1125"/>
      <c r="AE27" s="1128"/>
      <c r="AF27" s="1128"/>
      <c r="AG27" s="1128"/>
      <c r="AH27" s="1128"/>
      <c r="AI27" s="1128"/>
    </row>
    <row r="28" spans="1:35" ht="22.5" customHeight="1">
      <c r="A28" s="1154"/>
      <c r="B28" s="1158"/>
      <c r="C28" s="1023"/>
      <c r="D28" s="1023"/>
      <c r="E28" s="1023"/>
      <c r="F28" s="1023"/>
      <c r="G28" s="1023"/>
      <c r="H28" s="1023"/>
      <c r="I28" s="1023"/>
      <c r="J28" s="1023"/>
      <c r="K28" s="1023"/>
      <c r="L28" s="1023"/>
      <c r="M28" s="1023"/>
      <c r="N28" s="1023"/>
      <c r="O28" s="1023"/>
      <c r="P28" s="1023"/>
      <c r="Q28" s="1142" t="s">
        <v>238</v>
      </c>
      <c r="R28" s="1142"/>
      <c r="S28" s="1142"/>
      <c r="T28" s="1142"/>
      <c r="U28" s="1142"/>
      <c r="V28" s="1142"/>
      <c r="W28" s="1142"/>
      <c r="X28" s="1142"/>
      <c r="Y28" s="1142"/>
      <c r="Z28" s="1142"/>
      <c r="AA28" s="1125"/>
      <c r="AB28" s="1125"/>
      <c r="AC28" s="1125"/>
      <c r="AD28" s="1125"/>
      <c r="AE28" s="1179"/>
      <c r="AF28" s="1179"/>
      <c r="AG28" s="1179"/>
      <c r="AH28" s="1179"/>
      <c r="AI28" s="1179"/>
    </row>
    <row r="29" spans="1:35" ht="22.5" customHeight="1">
      <c r="A29" s="1154"/>
      <c r="B29" s="1158"/>
      <c r="C29" s="1023"/>
      <c r="D29" s="1023"/>
      <c r="E29" s="1023"/>
      <c r="F29" s="1023"/>
      <c r="G29" s="1023"/>
      <c r="H29" s="1023"/>
      <c r="I29" s="1023"/>
      <c r="J29" s="1023"/>
      <c r="K29" s="1023"/>
      <c r="L29" s="1023"/>
      <c r="M29" s="1023"/>
      <c r="N29" s="1023"/>
      <c r="O29" s="1023"/>
      <c r="P29" s="1023"/>
      <c r="Q29" s="1142" t="s">
        <v>238</v>
      </c>
      <c r="R29" s="1142"/>
      <c r="S29" s="1142"/>
      <c r="T29" s="1142"/>
      <c r="U29" s="1142"/>
      <c r="V29" s="1142"/>
      <c r="W29" s="1142"/>
      <c r="X29" s="1142"/>
      <c r="Y29" s="1142"/>
      <c r="Z29" s="1142"/>
      <c r="AA29" s="1125"/>
      <c r="AB29" s="1125"/>
      <c r="AC29" s="1125"/>
      <c r="AD29" s="1125"/>
      <c r="AE29" s="1179"/>
      <c r="AF29" s="1179"/>
      <c r="AG29" s="1179"/>
      <c r="AH29" s="1179"/>
      <c r="AI29" s="1179"/>
    </row>
    <row r="30" spans="1:35" ht="22.5" customHeight="1">
      <c r="A30" s="1154"/>
      <c r="B30" s="1158"/>
      <c r="C30" s="1023"/>
      <c r="D30" s="1023"/>
      <c r="E30" s="1023"/>
      <c r="F30" s="1023"/>
      <c r="G30" s="1023"/>
      <c r="H30" s="1023"/>
      <c r="I30" s="1023"/>
      <c r="J30" s="1023"/>
      <c r="K30" s="1023"/>
      <c r="L30" s="1023"/>
      <c r="M30" s="1023"/>
      <c r="N30" s="1023"/>
      <c r="O30" s="1023"/>
      <c r="P30" s="1023"/>
      <c r="Q30" s="1023" t="s">
        <v>238</v>
      </c>
      <c r="R30" s="1023"/>
      <c r="S30" s="1023"/>
      <c r="T30" s="1023"/>
      <c r="U30" s="1023"/>
      <c r="V30" s="1023"/>
      <c r="W30" s="1023"/>
      <c r="X30" s="1023"/>
      <c r="Y30" s="1023"/>
      <c r="Z30" s="1023"/>
      <c r="AA30" s="1125"/>
      <c r="AB30" s="1125"/>
      <c r="AC30" s="1125"/>
      <c r="AD30" s="1125"/>
      <c r="AE30" s="1179"/>
      <c r="AF30" s="1179"/>
      <c r="AG30" s="1179"/>
      <c r="AH30" s="1179"/>
      <c r="AI30" s="1179"/>
    </row>
    <row r="31" spans="1:35" ht="22.5" customHeight="1">
      <c r="A31" s="1154"/>
      <c r="B31" s="1158"/>
      <c r="C31" s="1164"/>
      <c r="D31" s="1164"/>
      <c r="E31" s="1164"/>
      <c r="F31" s="1164"/>
      <c r="G31" s="1164"/>
      <c r="H31" s="1164"/>
      <c r="I31" s="1164"/>
      <c r="J31" s="1164"/>
      <c r="K31" s="1164"/>
      <c r="L31" s="1164"/>
      <c r="M31" s="1164"/>
      <c r="N31" s="1164"/>
      <c r="O31" s="1164"/>
      <c r="P31" s="1164"/>
      <c r="Q31" s="1164"/>
      <c r="R31" s="1164"/>
      <c r="S31" s="1164"/>
      <c r="T31" s="1164"/>
      <c r="U31" s="1164"/>
      <c r="V31" s="1175" t="s">
        <v>451</v>
      </c>
      <c r="W31" s="1175"/>
      <c r="X31" s="1175"/>
      <c r="Y31" s="1175"/>
      <c r="Z31" s="1175"/>
      <c r="AA31" s="1175"/>
      <c r="AB31" s="1175"/>
      <c r="AC31" s="1175"/>
      <c r="AD31" s="1175"/>
      <c r="AE31" s="1175"/>
      <c r="AF31" s="1175"/>
      <c r="AG31" s="1175"/>
      <c r="AH31" s="1175"/>
      <c r="AI31" s="1175"/>
    </row>
    <row r="32" spans="1:35" ht="22.5" customHeight="1">
      <c r="A32" s="1154"/>
      <c r="B32" s="1158" t="s">
        <v>443</v>
      </c>
      <c r="C32" s="1142"/>
      <c r="D32" s="1142"/>
      <c r="E32" s="1142"/>
      <c r="F32" s="1142"/>
      <c r="G32" s="1142"/>
      <c r="H32" s="1142"/>
      <c r="I32" s="1142"/>
      <c r="J32" s="1142"/>
      <c r="K32" s="1142"/>
      <c r="L32" s="1142"/>
      <c r="M32" s="1142"/>
      <c r="N32" s="1142"/>
      <c r="O32" s="1142"/>
      <c r="P32" s="1142"/>
      <c r="Q32" s="1142" t="s">
        <v>238</v>
      </c>
      <c r="R32" s="1142"/>
      <c r="S32" s="1142"/>
      <c r="T32" s="1142"/>
      <c r="U32" s="1142"/>
      <c r="V32" s="1142"/>
      <c r="W32" s="1142"/>
      <c r="X32" s="1142"/>
      <c r="Y32" s="1142"/>
      <c r="Z32" s="1142"/>
      <c r="AA32" s="1148"/>
      <c r="AB32" s="1148"/>
      <c r="AC32" s="1148"/>
      <c r="AD32" s="1148"/>
      <c r="AE32" s="1178"/>
      <c r="AF32" s="1178"/>
      <c r="AG32" s="1178"/>
      <c r="AH32" s="1178"/>
      <c r="AI32" s="1178"/>
    </row>
    <row r="33" spans="1:35" ht="22.5" customHeight="1">
      <c r="A33" s="1154"/>
      <c r="B33" s="1158"/>
      <c r="C33" s="1023"/>
      <c r="D33" s="1023"/>
      <c r="E33" s="1023"/>
      <c r="F33" s="1023"/>
      <c r="G33" s="1023"/>
      <c r="H33" s="1023"/>
      <c r="I33" s="1023"/>
      <c r="J33" s="1023"/>
      <c r="K33" s="1023"/>
      <c r="L33" s="1023"/>
      <c r="M33" s="1023"/>
      <c r="N33" s="1023"/>
      <c r="O33" s="1023"/>
      <c r="P33" s="1023"/>
      <c r="Q33" s="1142" t="s">
        <v>238</v>
      </c>
      <c r="R33" s="1142"/>
      <c r="S33" s="1142"/>
      <c r="T33" s="1142"/>
      <c r="U33" s="1142"/>
      <c r="V33" s="1142"/>
      <c r="W33" s="1142"/>
      <c r="X33" s="1142"/>
      <c r="Y33" s="1142"/>
      <c r="Z33" s="1142"/>
      <c r="AA33" s="1125"/>
      <c r="AB33" s="1125"/>
      <c r="AC33" s="1125"/>
      <c r="AD33" s="1125"/>
      <c r="AE33" s="1179"/>
      <c r="AF33" s="1179"/>
      <c r="AG33" s="1179"/>
      <c r="AH33" s="1179"/>
      <c r="AI33" s="1179"/>
    </row>
    <row r="34" spans="1:35" ht="22.5" customHeight="1">
      <c r="A34" s="1154"/>
      <c r="B34" s="1158"/>
      <c r="C34" s="1023"/>
      <c r="D34" s="1023"/>
      <c r="E34" s="1023"/>
      <c r="F34" s="1023"/>
      <c r="G34" s="1023"/>
      <c r="H34" s="1023"/>
      <c r="I34" s="1023"/>
      <c r="J34" s="1023"/>
      <c r="K34" s="1023"/>
      <c r="L34" s="1023"/>
      <c r="M34" s="1023"/>
      <c r="N34" s="1023"/>
      <c r="O34" s="1023"/>
      <c r="P34" s="1023"/>
      <c r="Q34" s="1023" t="s">
        <v>238</v>
      </c>
      <c r="R34" s="1023"/>
      <c r="S34" s="1023"/>
      <c r="T34" s="1023"/>
      <c r="U34" s="1023"/>
      <c r="V34" s="1023"/>
      <c r="W34" s="1023"/>
      <c r="X34" s="1023"/>
      <c r="Y34" s="1023"/>
      <c r="Z34" s="1023"/>
      <c r="AA34" s="1125"/>
      <c r="AB34" s="1125"/>
      <c r="AC34" s="1125"/>
      <c r="AD34" s="1125"/>
      <c r="AE34" s="1128"/>
      <c r="AF34" s="1128"/>
      <c r="AG34" s="1128"/>
      <c r="AH34" s="1128"/>
      <c r="AI34" s="1128"/>
    </row>
    <row r="35" spans="1:35" ht="22.5" customHeight="1">
      <c r="A35" s="1154"/>
      <c r="B35" s="1158"/>
      <c r="C35" s="1023"/>
      <c r="D35" s="1023"/>
      <c r="E35" s="1023"/>
      <c r="F35" s="1023"/>
      <c r="G35" s="1023"/>
      <c r="H35" s="1023"/>
      <c r="I35" s="1023"/>
      <c r="J35" s="1023"/>
      <c r="K35" s="1023"/>
      <c r="L35" s="1023"/>
      <c r="M35" s="1023"/>
      <c r="N35" s="1023"/>
      <c r="O35" s="1023"/>
      <c r="P35" s="1023"/>
      <c r="Q35" s="1142" t="s">
        <v>238</v>
      </c>
      <c r="R35" s="1142"/>
      <c r="S35" s="1142"/>
      <c r="T35" s="1142"/>
      <c r="U35" s="1142"/>
      <c r="V35" s="1142"/>
      <c r="W35" s="1142"/>
      <c r="X35" s="1142"/>
      <c r="Y35" s="1142"/>
      <c r="Z35" s="1142"/>
      <c r="AA35" s="1125"/>
      <c r="AB35" s="1125"/>
      <c r="AC35" s="1125"/>
      <c r="AD35" s="1125"/>
      <c r="AE35" s="1179"/>
      <c r="AF35" s="1179"/>
      <c r="AG35" s="1179"/>
      <c r="AH35" s="1179"/>
      <c r="AI35" s="1179"/>
    </row>
    <row r="36" spans="1:35" ht="22.5" customHeight="1">
      <c r="A36" s="1154"/>
      <c r="B36" s="1158"/>
      <c r="C36" s="1023"/>
      <c r="D36" s="1023"/>
      <c r="E36" s="1023"/>
      <c r="F36" s="1023"/>
      <c r="G36" s="1023"/>
      <c r="H36" s="1023"/>
      <c r="I36" s="1023"/>
      <c r="J36" s="1023"/>
      <c r="K36" s="1023"/>
      <c r="L36" s="1023"/>
      <c r="M36" s="1023"/>
      <c r="N36" s="1023"/>
      <c r="O36" s="1023"/>
      <c r="P36" s="1023"/>
      <c r="Q36" s="1142" t="s">
        <v>238</v>
      </c>
      <c r="R36" s="1142"/>
      <c r="S36" s="1142"/>
      <c r="T36" s="1142"/>
      <c r="U36" s="1142"/>
      <c r="V36" s="1142"/>
      <c r="W36" s="1142"/>
      <c r="X36" s="1142"/>
      <c r="Y36" s="1142"/>
      <c r="Z36" s="1142"/>
      <c r="AA36" s="1125"/>
      <c r="AB36" s="1125"/>
      <c r="AC36" s="1125"/>
      <c r="AD36" s="1125"/>
      <c r="AE36" s="1179"/>
      <c r="AF36" s="1179"/>
      <c r="AG36" s="1179"/>
      <c r="AH36" s="1179"/>
      <c r="AI36" s="1179"/>
    </row>
    <row r="37" spans="1:35" ht="22.5" customHeight="1">
      <c r="A37" s="1154"/>
      <c r="B37" s="1158"/>
      <c r="C37" s="1023"/>
      <c r="D37" s="1023"/>
      <c r="E37" s="1023"/>
      <c r="F37" s="1023"/>
      <c r="G37" s="1023"/>
      <c r="H37" s="1023"/>
      <c r="I37" s="1023"/>
      <c r="J37" s="1023"/>
      <c r="K37" s="1023"/>
      <c r="L37" s="1023"/>
      <c r="M37" s="1023"/>
      <c r="N37" s="1023"/>
      <c r="O37" s="1023"/>
      <c r="P37" s="1023"/>
      <c r="Q37" s="1023" t="s">
        <v>238</v>
      </c>
      <c r="R37" s="1023"/>
      <c r="S37" s="1023"/>
      <c r="T37" s="1023"/>
      <c r="U37" s="1023"/>
      <c r="V37" s="1023"/>
      <c r="W37" s="1023"/>
      <c r="X37" s="1023"/>
      <c r="Y37" s="1023"/>
      <c r="Z37" s="1023"/>
      <c r="AA37" s="1125"/>
      <c r="AB37" s="1125"/>
      <c r="AC37" s="1125"/>
      <c r="AD37" s="1125"/>
      <c r="AE37" s="1179"/>
      <c r="AF37" s="1179"/>
      <c r="AG37" s="1179"/>
      <c r="AH37" s="1179"/>
      <c r="AI37" s="1179"/>
    </row>
    <row r="38" spans="1:35" ht="22.5" customHeight="1">
      <c r="A38" s="1154"/>
      <c r="B38" s="1158"/>
      <c r="C38" s="1164"/>
      <c r="D38" s="1164"/>
      <c r="E38" s="1164"/>
      <c r="F38" s="1164"/>
      <c r="G38" s="1164"/>
      <c r="H38" s="1164"/>
      <c r="I38" s="1164"/>
      <c r="J38" s="1164"/>
      <c r="K38" s="1164"/>
      <c r="L38" s="1164"/>
      <c r="M38" s="1164"/>
      <c r="N38" s="1164"/>
      <c r="O38" s="1164"/>
      <c r="P38" s="1164"/>
      <c r="Q38" s="1164"/>
      <c r="R38" s="1164"/>
      <c r="S38" s="1164"/>
      <c r="T38" s="1164"/>
      <c r="U38" s="1164"/>
      <c r="V38" s="1175" t="s">
        <v>451</v>
      </c>
      <c r="W38" s="1175"/>
      <c r="X38" s="1175"/>
      <c r="Y38" s="1175"/>
      <c r="Z38" s="1175"/>
      <c r="AA38" s="1175"/>
      <c r="AB38" s="1175"/>
      <c r="AC38" s="1175"/>
      <c r="AD38" s="1175"/>
      <c r="AE38" s="1180"/>
      <c r="AF38" s="1180"/>
      <c r="AG38" s="1180"/>
      <c r="AH38" s="1180"/>
      <c r="AI38" s="1180"/>
    </row>
    <row r="39" spans="1:35" ht="22.5" customHeight="1">
      <c r="B39" s="343"/>
      <c r="C39" s="1111"/>
      <c r="D39" s="1111"/>
      <c r="E39" s="1111"/>
      <c r="F39" s="1111"/>
      <c r="G39" s="1018"/>
      <c r="H39" s="1018"/>
      <c r="I39" s="1018"/>
      <c r="J39" s="1018"/>
      <c r="K39" s="1111"/>
      <c r="L39" s="1018"/>
      <c r="M39" s="1018"/>
      <c r="N39" s="1018"/>
      <c r="O39" s="1111"/>
      <c r="P39" s="1018"/>
      <c r="Q39" s="1018"/>
      <c r="R39" s="1018"/>
      <c r="S39" s="1018"/>
      <c r="T39" s="1111"/>
      <c r="U39" s="1173"/>
      <c r="V39" s="1120" t="s">
        <v>50</v>
      </c>
      <c r="W39" s="1120"/>
      <c r="X39" s="1120"/>
      <c r="Y39" s="1120"/>
      <c r="Z39" s="1120"/>
      <c r="AA39" s="1120"/>
      <c r="AB39" s="1120"/>
      <c r="AC39" s="1120"/>
      <c r="AD39" s="1120"/>
      <c r="AE39" s="1181"/>
      <c r="AF39" s="1181"/>
      <c r="AG39" s="1181"/>
      <c r="AH39" s="1181"/>
      <c r="AI39" s="1181"/>
    </row>
    <row r="40" spans="1:35" ht="15.75" customHeight="1">
      <c r="B40" s="1159" t="s">
        <v>356</v>
      </c>
      <c r="C40" s="1165"/>
      <c r="D40" s="1165"/>
      <c r="E40" s="1165"/>
      <c r="F40" s="1165"/>
      <c r="G40" s="343"/>
      <c r="H40" s="343"/>
      <c r="I40" s="343"/>
      <c r="J40" s="343"/>
      <c r="K40" s="1165"/>
      <c r="L40" s="343"/>
      <c r="M40" s="343"/>
      <c r="O40" s="1165"/>
      <c r="T40" s="1165"/>
      <c r="U40" s="1174"/>
      <c r="Y40" s="1165"/>
      <c r="AE40" s="343"/>
      <c r="AF40" s="1165"/>
    </row>
    <row r="41" spans="1:35" ht="15.75" customHeight="1">
      <c r="B41" s="338" t="s">
        <v>200</v>
      </c>
      <c r="C41" s="343"/>
      <c r="D41" s="343"/>
      <c r="E41" s="343"/>
      <c r="F41" s="343"/>
      <c r="G41" s="343"/>
      <c r="H41" s="343"/>
      <c r="I41" s="343"/>
      <c r="J41" s="343"/>
      <c r="K41" s="343"/>
      <c r="L41" s="343"/>
      <c r="M41" s="343"/>
      <c r="T41" s="343"/>
      <c r="Y41" s="343"/>
      <c r="AE41" s="343"/>
      <c r="AF41" s="343"/>
    </row>
    <row r="42" spans="1:35" ht="15.75" customHeight="1">
      <c r="B42" s="1160" t="s">
        <v>233</v>
      </c>
      <c r="C42" s="343"/>
      <c r="D42" s="343"/>
      <c r="E42" s="343"/>
      <c r="F42" s="343"/>
      <c r="G42" s="343"/>
      <c r="H42" s="343"/>
      <c r="I42" s="343"/>
      <c r="J42" s="343"/>
      <c r="K42" s="343"/>
      <c r="L42" s="343"/>
      <c r="M42" s="343"/>
      <c r="T42" s="343"/>
      <c r="Y42" s="343"/>
      <c r="AE42" s="343"/>
      <c r="AF42" s="343"/>
    </row>
    <row r="43" spans="1:35" ht="12" customHeight="1">
      <c r="B43" s="343"/>
      <c r="C43" s="343"/>
      <c r="D43" s="343"/>
      <c r="E43" s="343"/>
      <c r="F43" s="343"/>
      <c r="G43" s="343"/>
      <c r="H43" s="343"/>
      <c r="I43" s="343"/>
      <c r="J43" s="343"/>
      <c r="K43" s="343"/>
      <c r="L43" s="343"/>
      <c r="M43" s="343"/>
      <c r="T43" s="1111"/>
      <c r="Y43" s="1111"/>
      <c r="AE43" s="1111"/>
      <c r="AF43" s="1111"/>
    </row>
    <row r="44" spans="1:35" ht="21.75" customHeight="1">
      <c r="B44" s="1161" t="s">
        <v>283</v>
      </c>
      <c r="C44" s="343"/>
      <c r="D44" s="343"/>
      <c r="E44" s="343"/>
      <c r="F44" s="343"/>
      <c r="G44" s="343"/>
      <c r="H44" s="343"/>
      <c r="I44" s="343"/>
      <c r="J44" s="343"/>
      <c r="K44" s="343"/>
      <c r="L44" s="343"/>
      <c r="M44" s="343"/>
      <c r="T44" s="343"/>
      <c r="Y44" s="1111"/>
      <c r="AF44" s="1111"/>
    </row>
    <row r="45" spans="1:35" ht="25.5" customHeight="1">
      <c r="B45" s="1162" t="s">
        <v>194</v>
      </c>
      <c r="C45" s="1162"/>
      <c r="D45" s="1162"/>
      <c r="E45" s="1162"/>
      <c r="F45" s="1162"/>
      <c r="G45" s="343"/>
      <c r="H45" s="343"/>
      <c r="I45" s="343"/>
      <c r="J45" s="343"/>
      <c r="K45" s="343"/>
      <c r="L45" s="343"/>
      <c r="M45" s="343"/>
      <c r="T45" s="1018"/>
      <c r="Y45" s="1018"/>
      <c r="AF45" s="1111"/>
    </row>
    <row r="46" spans="1:35" ht="26.25" customHeight="1">
      <c r="B46" s="1163" t="s">
        <v>216</v>
      </c>
      <c r="C46" s="1163"/>
      <c r="D46" s="1163"/>
      <c r="E46" s="1163"/>
      <c r="F46" s="1163"/>
      <c r="G46" s="1168" t="s">
        <v>450</v>
      </c>
      <c r="H46" s="1168"/>
      <c r="I46" s="1168"/>
      <c r="J46" s="1168"/>
      <c r="K46" s="1168"/>
      <c r="L46" s="1168"/>
      <c r="M46" s="2" t="s">
        <v>121</v>
      </c>
      <c r="T46" s="1111"/>
      <c r="Y46" s="1111"/>
      <c r="AF46" s="1111"/>
    </row>
    <row r="47" spans="1:35">
      <c r="B47" s="338" t="s">
        <v>445</v>
      </c>
      <c r="F47" s="343"/>
    </row>
    <row r="48" spans="1:35" ht="15.75" customHeight="1">
      <c r="B48" s="338" t="s">
        <v>446</v>
      </c>
      <c r="F48" s="1151"/>
    </row>
    <row r="49" spans="2:6" ht="15.75" customHeight="1">
      <c r="B49" s="338" t="s">
        <v>364</v>
      </c>
      <c r="F49" s="1151"/>
    </row>
    <row r="50" spans="2:6">
      <c r="B50" s="338" t="s">
        <v>301</v>
      </c>
    </row>
    <row r="51" spans="2:6">
      <c r="B51" s="338" t="s">
        <v>467</v>
      </c>
    </row>
    <row r="52" spans="2:6">
      <c r="B52" s="338" t="s">
        <v>468</v>
      </c>
    </row>
    <row r="53" spans="2:6">
      <c r="B53" s="338" t="s">
        <v>396</v>
      </c>
    </row>
    <row r="54" spans="2:6">
      <c r="B54" s="338" t="s">
        <v>469</v>
      </c>
    </row>
    <row r="55" spans="2:6">
      <c r="B55" s="338" t="s">
        <v>160</v>
      </c>
    </row>
    <row r="56" spans="2:6">
      <c r="B56" s="338" t="s">
        <v>140</v>
      </c>
    </row>
    <row r="57" spans="2:6">
      <c r="B57" s="338" t="s">
        <v>78</v>
      </c>
    </row>
  </sheetData>
  <mergeCells count="128">
    <mergeCell ref="B3:AI3"/>
    <mergeCell ref="A4:AK4"/>
    <mergeCell ref="B7:F7"/>
    <mergeCell ref="G7:Q7"/>
    <mergeCell ref="S7:X7"/>
    <mergeCell ref="Y7:AI7"/>
    <mergeCell ref="B13:H13"/>
    <mergeCell ref="I13:N13"/>
    <mergeCell ref="O13:T13"/>
    <mergeCell ref="U13:Z13"/>
    <mergeCell ref="AA13:AF13"/>
    <mergeCell ref="C17:H17"/>
    <mergeCell ref="I17:P17"/>
    <mergeCell ref="Q17:Z17"/>
    <mergeCell ref="AA17:AD17"/>
    <mergeCell ref="AE17:AI17"/>
    <mergeCell ref="C18:H18"/>
    <mergeCell ref="I18:P18"/>
    <mergeCell ref="Q18:Z18"/>
    <mergeCell ref="AA18:AD18"/>
    <mergeCell ref="AE18:AI18"/>
    <mergeCell ref="C19:H19"/>
    <mergeCell ref="I19:P19"/>
    <mergeCell ref="Q19:Z19"/>
    <mergeCell ref="AA19:AD19"/>
    <mergeCell ref="AE19:AI19"/>
    <mergeCell ref="C20:H20"/>
    <mergeCell ref="I20:P20"/>
    <mergeCell ref="Q20:Z20"/>
    <mergeCell ref="AA20:AD20"/>
    <mergeCell ref="AE20:AI20"/>
    <mergeCell ref="C21:H21"/>
    <mergeCell ref="I21:P21"/>
    <mergeCell ref="Q21:Z21"/>
    <mergeCell ref="AA21:AD21"/>
    <mergeCell ref="AE21:AI21"/>
    <mergeCell ref="C22:H22"/>
    <mergeCell ref="I22:P22"/>
    <mergeCell ref="Q22:Z22"/>
    <mergeCell ref="AA22:AD22"/>
    <mergeCell ref="AE22:AI22"/>
    <mergeCell ref="C23:H23"/>
    <mergeCell ref="I23:P23"/>
    <mergeCell ref="Q23:Z23"/>
    <mergeCell ref="AA23:AD23"/>
    <mergeCell ref="AE23:AI23"/>
    <mergeCell ref="C24:U24"/>
    <mergeCell ref="V24:AD24"/>
    <mergeCell ref="AE24:AI24"/>
    <mergeCell ref="C25:H25"/>
    <mergeCell ref="I25:P25"/>
    <mergeCell ref="Q25:Z25"/>
    <mergeCell ref="AA25:AD25"/>
    <mergeCell ref="AE25:AI25"/>
    <mergeCell ref="C26:H26"/>
    <mergeCell ref="I26:P26"/>
    <mergeCell ref="Q26:Z26"/>
    <mergeCell ref="AA26:AD26"/>
    <mergeCell ref="AE26:AI26"/>
    <mergeCell ref="C27:H27"/>
    <mergeCell ref="I27:P27"/>
    <mergeCell ref="Q27:Z27"/>
    <mergeCell ref="AA27:AD27"/>
    <mergeCell ref="AE27:AI27"/>
    <mergeCell ref="C28:H28"/>
    <mergeCell ref="I28:P28"/>
    <mergeCell ref="Q28:Z28"/>
    <mergeCell ref="AA28:AD28"/>
    <mergeCell ref="AE28:AI28"/>
    <mergeCell ref="C29:H29"/>
    <mergeCell ref="I29:P29"/>
    <mergeCell ref="Q29:Z29"/>
    <mergeCell ref="AA29:AD29"/>
    <mergeCell ref="AE29:AI29"/>
    <mergeCell ref="C30:H30"/>
    <mergeCell ref="I30:P30"/>
    <mergeCell ref="Q30:Z30"/>
    <mergeCell ref="AA30:AD30"/>
    <mergeCell ref="AE30:AI30"/>
    <mergeCell ref="C31:U31"/>
    <mergeCell ref="V31:AD31"/>
    <mergeCell ref="AE31:AI31"/>
    <mergeCell ref="C32:H32"/>
    <mergeCell ref="I32:P32"/>
    <mergeCell ref="Q32:Z32"/>
    <mergeCell ref="AA32:AD32"/>
    <mergeCell ref="AE32:AI32"/>
    <mergeCell ref="C33:H33"/>
    <mergeCell ref="I33:P33"/>
    <mergeCell ref="Q33:Z33"/>
    <mergeCell ref="AA33:AD33"/>
    <mergeCell ref="AE33:AI33"/>
    <mergeCell ref="C34:H34"/>
    <mergeCell ref="I34:P34"/>
    <mergeCell ref="Q34:Z34"/>
    <mergeCell ref="AA34:AD34"/>
    <mergeCell ref="AE34:AI34"/>
    <mergeCell ref="C35:H35"/>
    <mergeCell ref="I35:P35"/>
    <mergeCell ref="Q35:Z35"/>
    <mergeCell ref="AA35:AD35"/>
    <mergeCell ref="AE35:AI35"/>
    <mergeCell ref="C36:H36"/>
    <mergeCell ref="I36:P36"/>
    <mergeCell ref="Q36:Z36"/>
    <mergeCell ref="AA36:AD36"/>
    <mergeCell ref="AE36:AI36"/>
    <mergeCell ref="C37:H37"/>
    <mergeCell ref="I37:P37"/>
    <mergeCell ref="Q37:Z37"/>
    <mergeCell ref="AA37:AD37"/>
    <mergeCell ref="AE37:AI37"/>
    <mergeCell ref="C38:U38"/>
    <mergeCell ref="V38:AD38"/>
    <mergeCell ref="AE38:AI38"/>
    <mergeCell ref="V39:AD39"/>
    <mergeCell ref="AE39:AI39"/>
    <mergeCell ref="B45:F45"/>
    <mergeCell ref="B46:F46"/>
    <mergeCell ref="G46:L46"/>
    <mergeCell ref="B11:H12"/>
    <mergeCell ref="I11:N12"/>
    <mergeCell ref="O11:T12"/>
    <mergeCell ref="U11:Z12"/>
    <mergeCell ref="AA11:AF12"/>
    <mergeCell ref="B18:B24"/>
    <mergeCell ref="B25:B31"/>
    <mergeCell ref="B32:B38"/>
  </mergeCells>
  <phoneticPr fontId="22" type="Hiragana"/>
  <pageMargins left="0.7" right="0.7" top="0.75" bottom="0.75" header="0.51180555555555551" footer="0.51180555555555551"/>
  <pageSetup paperSize="9" scale="73" fitToWidth="1" fitToHeight="1" orientation="portrait"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415"/>
  <sheetViews>
    <sheetView view="pageBreakPreview" zoomScale="70" zoomScaleSheetLayoutView="70" workbookViewId="0">
      <selection activeCell="A48" sqref="A48"/>
    </sheetView>
  </sheetViews>
  <sheetFormatPr defaultRowHeight="20.25" customHeight="1"/>
  <cols>
    <col min="1" max="2" width="4.25" style="47" customWidth="1"/>
    <col min="3" max="3" width="25" style="15" customWidth="1"/>
    <col min="4" max="4" width="4.875" style="15" customWidth="1"/>
    <col min="5" max="5" width="41.625" style="15" customWidth="1"/>
    <col min="6" max="6" width="4.875" style="15" customWidth="1"/>
    <col min="7" max="7" width="19.625" style="15" customWidth="1"/>
    <col min="8" max="8" width="33.875" style="15" customWidth="1"/>
    <col min="9" max="32" width="4.875" style="15" customWidth="1"/>
    <col min="33" max="16384" width="9" style="15" customWidth="1"/>
  </cols>
  <sheetData>
    <row r="2" spans="1:32" ht="20.25" customHeight="1">
      <c r="A2" s="119" t="s">
        <v>388</v>
      </c>
      <c r="B2" s="119"/>
    </row>
    <row r="3" spans="1:32" ht="20.25" customHeight="1">
      <c r="A3" s="120" t="s">
        <v>111</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5" spans="1:32" ht="30" customHeight="1">
      <c r="J5" s="47"/>
      <c r="K5" s="47"/>
      <c r="L5" s="47"/>
      <c r="M5" s="47"/>
      <c r="N5" s="47"/>
      <c r="O5" s="47"/>
      <c r="P5" s="47"/>
      <c r="Q5" s="47"/>
      <c r="R5" s="47"/>
      <c r="S5" s="80" t="s">
        <v>3</v>
      </c>
      <c r="T5" s="84"/>
      <c r="U5" s="84"/>
      <c r="V5" s="101"/>
      <c r="W5" s="267"/>
      <c r="X5" s="269"/>
      <c r="Y5" s="269"/>
      <c r="Z5" s="269"/>
      <c r="AA5" s="269"/>
      <c r="AB5" s="269"/>
      <c r="AC5" s="269"/>
      <c r="AD5" s="269"/>
      <c r="AE5" s="269"/>
      <c r="AF5" s="101"/>
    </row>
    <row r="7" spans="1:32" ht="17.25" customHeight="1">
      <c r="A7" s="121" t="s">
        <v>104</v>
      </c>
      <c r="B7" s="133"/>
      <c r="C7" s="141"/>
      <c r="D7" s="121" t="s">
        <v>0</v>
      </c>
      <c r="E7" s="141"/>
      <c r="F7" s="121" t="s">
        <v>16</v>
      </c>
      <c r="G7" s="141"/>
      <c r="H7" s="121" t="s">
        <v>18</v>
      </c>
      <c r="I7" s="133"/>
      <c r="J7" s="133"/>
      <c r="K7" s="133"/>
      <c r="L7" s="133"/>
      <c r="M7" s="133"/>
      <c r="N7" s="133"/>
      <c r="O7" s="133"/>
      <c r="P7" s="133"/>
      <c r="Q7" s="133"/>
      <c r="R7" s="133"/>
      <c r="S7" s="133"/>
      <c r="T7" s="133"/>
      <c r="U7" s="133"/>
      <c r="V7" s="133"/>
      <c r="W7" s="133"/>
      <c r="X7" s="141"/>
      <c r="Y7" s="121" t="s">
        <v>10</v>
      </c>
      <c r="Z7" s="133"/>
      <c r="AA7" s="133"/>
      <c r="AB7" s="141"/>
      <c r="AC7" s="121" t="s">
        <v>9</v>
      </c>
      <c r="AD7" s="133"/>
      <c r="AE7" s="133"/>
      <c r="AF7" s="141"/>
    </row>
    <row r="8" spans="1:32" ht="18.75" customHeight="1">
      <c r="A8" s="122"/>
      <c r="B8" s="134"/>
      <c r="C8" s="142"/>
      <c r="D8" s="154"/>
      <c r="E8" s="160"/>
      <c r="F8" s="166"/>
      <c r="G8" s="160"/>
      <c r="H8" s="177" t="s">
        <v>87</v>
      </c>
      <c r="I8" s="197" t="s">
        <v>22</v>
      </c>
      <c r="J8" s="213" t="s">
        <v>8</v>
      </c>
      <c r="K8" s="213"/>
      <c r="L8" s="213"/>
      <c r="M8" s="206" t="s">
        <v>22</v>
      </c>
      <c r="N8" s="213" t="s">
        <v>29</v>
      </c>
      <c r="O8" s="213"/>
      <c r="P8" s="213"/>
      <c r="Q8" s="213"/>
      <c r="R8" s="213"/>
      <c r="S8" s="213"/>
      <c r="T8" s="213"/>
      <c r="U8" s="259"/>
      <c r="V8" s="259"/>
      <c r="W8" s="259"/>
      <c r="X8" s="270"/>
      <c r="Y8" s="166" t="s">
        <v>22</v>
      </c>
      <c r="Z8" s="289" t="s">
        <v>24</v>
      </c>
      <c r="AA8" s="289"/>
      <c r="AB8" s="172"/>
      <c r="AC8" s="166" t="s">
        <v>22</v>
      </c>
      <c r="AD8" s="289" t="s">
        <v>24</v>
      </c>
      <c r="AE8" s="289"/>
      <c r="AF8" s="172"/>
    </row>
    <row r="9" spans="1:32" ht="18.75" customHeight="1">
      <c r="A9" s="123"/>
      <c r="B9" s="135"/>
      <c r="C9" s="143"/>
      <c r="D9" s="155"/>
      <c r="E9" s="161"/>
      <c r="F9" s="125"/>
      <c r="G9" s="170"/>
      <c r="H9" s="178" t="s">
        <v>88</v>
      </c>
      <c r="I9" s="198" t="s">
        <v>22</v>
      </c>
      <c r="J9" s="214" t="s">
        <v>8</v>
      </c>
      <c r="K9" s="214"/>
      <c r="L9" s="227"/>
      <c r="M9" s="229" t="s">
        <v>22</v>
      </c>
      <c r="N9" s="214" t="s">
        <v>29</v>
      </c>
      <c r="O9" s="229"/>
      <c r="P9" s="231"/>
      <c r="Q9" s="206"/>
      <c r="R9" s="255"/>
      <c r="S9" s="216"/>
      <c r="T9" s="216"/>
      <c r="U9" s="260"/>
      <c r="V9" s="260"/>
      <c r="W9" s="260"/>
      <c r="X9" s="271"/>
      <c r="Y9" s="125" t="s">
        <v>22</v>
      </c>
      <c r="Z9" s="131" t="s">
        <v>27</v>
      </c>
      <c r="AA9" s="131"/>
      <c r="AB9" s="170"/>
      <c r="AC9" s="125" t="s">
        <v>22</v>
      </c>
      <c r="AD9" s="131" t="s">
        <v>27</v>
      </c>
      <c r="AE9" s="131"/>
      <c r="AF9" s="170"/>
    </row>
    <row r="10" spans="1:32" ht="18.75" customHeight="1">
      <c r="A10" s="123"/>
      <c r="B10" s="135"/>
      <c r="C10" s="143"/>
      <c r="D10" s="155"/>
      <c r="E10" s="161"/>
      <c r="F10" s="125"/>
      <c r="G10" s="161"/>
      <c r="H10" s="179" t="s">
        <v>41</v>
      </c>
      <c r="I10" s="199" t="s">
        <v>22</v>
      </c>
      <c r="J10" s="215" t="s">
        <v>57</v>
      </c>
      <c r="K10" s="215"/>
      <c r="L10" s="215"/>
      <c r="M10" s="238" t="s">
        <v>22</v>
      </c>
      <c r="N10" s="215" t="s">
        <v>112</v>
      </c>
      <c r="O10" s="215"/>
      <c r="P10" s="215"/>
      <c r="Q10" s="251"/>
      <c r="R10" s="251"/>
      <c r="S10" s="251"/>
      <c r="T10" s="251"/>
      <c r="U10" s="261"/>
      <c r="V10" s="261"/>
      <c r="W10" s="261"/>
      <c r="X10" s="272"/>
      <c r="Y10" s="125"/>
      <c r="Z10" s="131"/>
      <c r="AA10" s="131"/>
      <c r="AB10" s="170"/>
      <c r="AC10" s="125"/>
      <c r="AD10" s="131"/>
      <c r="AE10" s="131"/>
      <c r="AF10" s="170"/>
    </row>
    <row r="11" spans="1:32" ht="18.75" customHeight="1">
      <c r="A11" s="123"/>
      <c r="B11" s="135"/>
      <c r="C11" s="143"/>
      <c r="D11" s="155"/>
      <c r="E11" s="161"/>
      <c r="F11" s="125"/>
      <c r="G11" s="161"/>
      <c r="H11" s="180"/>
      <c r="I11" s="200"/>
      <c r="J11" s="216"/>
      <c r="K11" s="216"/>
      <c r="L11" s="216"/>
      <c r="M11" s="239"/>
      <c r="N11" s="216"/>
      <c r="O11" s="216"/>
      <c r="P11" s="216"/>
      <c r="Q11" s="252"/>
      <c r="R11" s="252"/>
      <c r="S11" s="252"/>
      <c r="T11" s="252"/>
      <c r="U11" s="259"/>
      <c r="V11" s="259"/>
      <c r="W11" s="259"/>
      <c r="X11" s="270"/>
      <c r="Y11" s="282"/>
      <c r="Z11" s="131"/>
      <c r="AA11" s="131"/>
      <c r="AB11" s="170"/>
      <c r="AC11" s="282"/>
      <c r="AD11" s="131"/>
      <c r="AE11" s="131"/>
      <c r="AF11" s="170"/>
    </row>
    <row r="12" spans="1:32" ht="18.75" customHeight="1">
      <c r="A12" s="124"/>
      <c r="B12" s="136"/>
      <c r="C12" s="144"/>
      <c r="D12" s="156"/>
      <c r="E12" s="162"/>
      <c r="F12" s="167"/>
      <c r="G12" s="162"/>
      <c r="H12" s="179" t="s">
        <v>329</v>
      </c>
      <c r="I12" s="199" t="s">
        <v>22</v>
      </c>
      <c r="J12" s="215" t="s">
        <v>57</v>
      </c>
      <c r="K12" s="215"/>
      <c r="L12" s="215"/>
      <c r="M12" s="238" t="s">
        <v>22</v>
      </c>
      <c r="N12" s="215" t="s">
        <v>112</v>
      </c>
      <c r="O12" s="215"/>
      <c r="P12" s="215"/>
      <c r="Q12" s="251"/>
      <c r="R12" s="251"/>
      <c r="S12" s="251"/>
      <c r="T12" s="251"/>
      <c r="U12" s="261"/>
      <c r="V12" s="261"/>
      <c r="W12" s="261"/>
      <c r="X12" s="272"/>
      <c r="Y12" s="283"/>
      <c r="Z12" s="2"/>
      <c r="AA12" s="2"/>
      <c r="AB12" s="292"/>
      <c r="AC12" s="283"/>
      <c r="AD12" s="2"/>
      <c r="AE12" s="2"/>
      <c r="AF12" s="292"/>
    </row>
    <row r="13" spans="1:32" ht="21.75" customHeight="1">
      <c r="A13" s="124"/>
      <c r="B13" s="136"/>
      <c r="C13" s="144"/>
      <c r="D13" s="156"/>
      <c r="E13" s="162"/>
      <c r="F13" s="167"/>
      <c r="G13" s="162"/>
      <c r="H13" s="180"/>
      <c r="I13" s="200"/>
      <c r="J13" s="216"/>
      <c r="K13" s="216"/>
      <c r="L13" s="216"/>
      <c r="M13" s="239"/>
      <c r="N13" s="216"/>
      <c r="O13" s="216"/>
      <c r="P13" s="216"/>
      <c r="Q13" s="252"/>
      <c r="R13" s="252"/>
      <c r="S13" s="252"/>
      <c r="T13" s="252"/>
      <c r="U13" s="259"/>
      <c r="V13" s="259"/>
      <c r="W13" s="259"/>
      <c r="X13" s="270"/>
      <c r="Y13" s="283"/>
      <c r="Z13" s="2"/>
      <c r="AA13" s="2"/>
      <c r="AB13" s="292"/>
      <c r="AC13" s="283"/>
      <c r="AD13" s="2"/>
      <c r="AE13" s="2"/>
      <c r="AF13" s="292"/>
    </row>
    <row r="14" spans="1:32" ht="18.75" customHeight="1">
      <c r="A14" s="125" t="s">
        <v>22</v>
      </c>
      <c r="B14" s="135" t="s">
        <v>114</v>
      </c>
      <c r="C14" s="143" t="s">
        <v>117</v>
      </c>
      <c r="D14" s="155"/>
      <c r="E14" s="161"/>
      <c r="F14" s="125"/>
      <c r="G14" s="161"/>
      <c r="H14" s="179" t="s">
        <v>48</v>
      </c>
      <c r="I14" s="199" t="s">
        <v>22</v>
      </c>
      <c r="J14" s="215" t="s">
        <v>57</v>
      </c>
      <c r="K14" s="215"/>
      <c r="L14" s="215"/>
      <c r="M14" s="238" t="s">
        <v>22</v>
      </c>
      <c r="N14" s="215" t="s">
        <v>112</v>
      </c>
      <c r="O14" s="215"/>
      <c r="P14" s="215"/>
      <c r="Q14" s="251"/>
      <c r="R14" s="251"/>
      <c r="S14" s="251"/>
      <c r="T14" s="251"/>
      <c r="U14" s="261"/>
      <c r="V14" s="261"/>
      <c r="W14" s="261"/>
      <c r="X14" s="272"/>
      <c r="Y14" s="282"/>
      <c r="Z14" s="131"/>
      <c r="AA14" s="131"/>
      <c r="AB14" s="170"/>
      <c r="AC14" s="282"/>
      <c r="AD14" s="131"/>
      <c r="AE14" s="131"/>
      <c r="AF14" s="170"/>
    </row>
    <row r="15" spans="1:32" ht="18.75" customHeight="1">
      <c r="A15" s="123"/>
      <c r="B15" s="135"/>
      <c r="C15" s="143"/>
      <c r="D15" s="155"/>
      <c r="E15" s="161"/>
      <c r="F15" s="125"/>
      <c r="G15" s="161"/>
      <c r="H15" s="180"/>
      <c r="I15" s="200"/>
      <c r="J15" s="216"/>
      <c r="K15" s="216"/>
      <c r="L15" s="216"/>
      <c r="M15" s="239"/>
      <c r="N15" s="216"/>
      <c r="O15" s="216"/>
      <c r="P15" s="216"/>
      <c r="Q15" s="252"/>
      <c r="R15" s="252"/>
      <c r="S15" s="252"/>
      <c r="T15" s="252"/>
      <c r="U15" s="259"/>
      <c r="V15" s="259"/>
      <c r="W15" s="259"/>
      <c r="X15" s="272"/>
      <c r="Y15" s="282"/>
      <c r="Z15" s="131"/>
      <c r="AA15" s="131"/>
      <c r="AB15" s="170"/>
      <c r="AC15" s="282"/>
      <c r="AD15" s="131"/>
      <c r="AE15" s="131"/>
      <c r="AF15" s="170"/>
    </row>
    <row r="16" spans="1:32" ht="18.75" customHeight="1">
      <c r="A16" s="123"/>
      <c r="B16" s="135"/>
      <c r="C16" s="143"/>
      <c r="D16" s="155"/>
      <c r="E16" s="161"/>
      <c r="F16" s="125"/>
      <c r="G16" s="161"/>
      <c r="H16" s="181" t="s">
        <v>68</v>
      </c>
      <c r="I16" s="201" t="s">
        <v>22</v>
      </c>
      <c r="J16" s="217" t="s">
        <v>32</v>
      </c>
      <c r="K16" s="217"/>
      <c r="L16" s="228" t="s">
        <v>22</v>
      </c>
      <c r="M16" s="240" t="s">
        <v>39</v>
      </c>
      <c r="N16" s="217"/>
      <c r="O16" s="232"/>
      <c r="P16" s="189"/>
      <c r="Q16" s="189"/>
      <c r="R16" s="189"/>
      <c r="S16" s="189"/>
      <c r="T16" s="189"/>
      <c r="U16" s="131"/>
      <c r="V16" s="131"/>
      <c r="W16" s="131"/>
      <c r="X16" s="273"/>
      <c r="Y16" s="282"/>
      <c r="Z16" s="131"/>
      <c r="AA16" s="131"/>
      <c r="AB16" s="170"/>
      <c r="AC16" s="282"/>
      <c r="AD16" s="131"/>
      <c r="AE16" s="131"/>
      <c r="AF16" s="170"/>
    </row>
    <row r="17" spans="1:32" ht="18.75" customHeight="1">
      <c r="A17" s="125"/>
      <c r="B17" s="135"/>
      <c r="C17" s="143"/>
      <c r="D17" s="155"/>
      <c r="E17" s="161"/>
      <c r="F17" s="125"/>
      <c r="G17" s="161"/>
      <c r="H17" s="182" t="s">
        <v>46</v>
      </c>
      <c r="I17" s="202" t="s">
        <v>22</v>
      </c>
      <c r="J17" s="218" t="s">
        <v>57</v>
      </c>
      <c r="K17" s="218"/>
      <c r="L17" s="218"/>
      <c r="M17" s="202" t="s">
        <v>22</v>
      </c>
      <c r="N17" s="218" t="s">
        <v>112</v>
      </c>
      <c r="O17" s="218"/>
      <c r="P17" s="218"/>
      <c r="Q17" s="253"/>
      <c r="R17" s="253"/>
      <c r="S17" s="253"/>
      <c r="T17" s="253"/>
      <c r="U17" s="262"/>
      <c r="V17" s="262"/>
      <c r="W17" s="262"/>
      <c r="X17" s="274"/>
      <c r="Y17" s="282"/>
      <c r="Z17" s="131"/>
      <c r="AA17" s="175"/>
      <c r="AB17" s="170"/>
      <c r="AC17" s="282"/>
      <c r="AD17" s="131"/>
      <c r="AE17" s="175"/>
      <c r="AF17" s="170"/>
    </row>
    <row r="18" spans="1:32" ht="18.75" customHeight="1">
      <c r="A18" s="123"/>
      <c r="B18" s="135"/>
      <c r="C18" s="143"/>
      <c r="D18" s="155"/>
      <c r="E18" s="161"/>
      <c r="F18" s="125"/>
      <c r="G18" s="161"/>
      <c r="H18" s="183"/>
      <c r="I18" s="203"/>
      <c r="J18" s="219"/>
      <c r="K18" s="219"/>
      <c r="L18" s="219"/>
      <c r="M18" s="203"/>
      <c r="N18" s="219"/>
      <c r="O18" s="219"/>
      <c r="P18" s="219"/>
      <c r="Q18" s="219"/>
      <c r="R18" s="219"/>
      <c r="S18" s="219"/>
      <c r="T18" s="219"/>
      <c r="U18" s="237"/>
      <c r="V18" s="237"/>
      <c r="W18" s="237"/>
      <c r="X18" s="275"/>
      <c r="Y18" s="282"/>
      <c r="Z18" s="175"/>
      <c r="AA18" s="175"/>
      <c r="AB18" s="170"/>
      <c r="AC18" s="282"/>
      <c r="AD18" s="175"/>
      <c r="AE18" s="175"/>
      <c r="AF18" s="170"/>
    </row>
    <row r="19" spans="1:32" ht="18.75" customHeight="1">
      <c r="A19" s="125"/>
      <c r="B19" s="132"/>
      <c r="C19" s="143"/>
      <c r="D19" s="155"/>
      <c r="E19" s="161"/>
      <c r="F19" s="125"/>
      <c r="G19" s="161"/>
      <c r="H19" s="182" t="s">
        <v>44</v>
      </c>
      <c r="I19" s="202" t="s">
        <v>22</v>
      </c>
      <c r="J19" s="218" t="s">
        <v>57</v>
      </c>
      <c r="K19" s="218"/>
      <c r="L19" s="218"/>
      <c r="M19" s="202" t="s">
        <v>22</v>
      </c>
      <c r="N19" s="218" t="s">
        <v>112</v>
      </c>
      <c r="O19" s="218"/>
      <c r="P19" s="218"/>
      <c r="Q19" s="253"/>
      <c r="R19" s="253"/>
      <c r="S19" s="253"/>
      <c r="T19" s="253"/>
      <c r="U19" s="262"/>
      <c r="V19" s="262"/>
      <c r="W19" s="262"/>
      <c r="X19" s="274"/>
      <c r="Y19" s="282"/>
      <c r="Z19" s="175"/>
      <c r="AA19" s="175"/>
      <c r="AB19" s="170"/>
      <c r="AC19" s="282"/>
      <c r="AD19" s="175"/>
      <c r="AE19" s="175"/>
      <c r="AF19" s="170"/>
    </row>
    <row r="20" spans="1:32" ht="18.75" customHeight="1">
      <c r="A20" s="123"/>
      <c r="B20" s="135"/>
      <c r="C20" s="143"/>
      <c r="D20" s="155"/>
      <c r="E20" s="161"/>
      <c r="F20" s="125"/>
      <c r="G20" s="161"/>
      <c r="H20" s="183"/>
      <c r="I20" s="203"/>
      <c r="J20" s="219"/>
      <c r="K20" s="219"/>
      <c r="L20" s="219"/>
      <c r="M20" s="203"/>
      <c r="N20" s="219"/>
      <c r="O20" s="219"/>
      <c r="P20" s="219"/>
      <c r="Q20" s="219"/>
      <c r="R20" s="219"/>
      <c r="S20" s="219"/>
      <c r="T20" s="219"/>
      <c r="U20" s="237"/>
      <c r="V20" s="237"/>
      <c r="W20" s="237"/>
      <c r="X20" s="275"/>
      <c r="Y20" s="282"/>
      <c r="Z20" s="175"/>
      <c r="AA20" s="175"/>
      <c r="AB20" s="170"/>
      <c r="AC20" s="282"/>
      <c r="AD20" s="175"/>
      <c r="AE20" s="175"/>
      <c r="AF20" s="170"/>
    </row>
    <row r="21" spans="1:32" ht="18.75" customHeight="1">
      <c r="A21" s="123"/>
      <c r="B21" s="135"/>
      <c r="C21" s="143"/>
      <c r="D21" s="155"/>
      <c r="E21" s="161"/>
      <c r="F21" s="125"/>
      <c r="G21" s="161"/>
      <c r="H21" s="178" t="s">
        <v>52</v>
      </c>
      <c r="I21" s="198" t="s">
        <v>22</v>
      </c>
      <c r="J21" s="214" t="s">
        <v>32</v>
      </c>
      <c r="K21" s="214"/>
      <c r="L21" s="229" t="s">
        <v>22</v>
      </c>
      <c r="M21" s="214" t="s">
        <v>39</v>
      </c>
      <c r="N21" s="214"/>
      <c r="O21" s="245"/>
      <c r="P21" s="214"/>
      <c r="Q21" s="216"/>
      <c r="R21" s="216"/>
      <c r="S21" s="216"/>
      <c r="T21" s="216"/>
      <c r="U21" s="260"/>
      <c r="V21" s="260"/>
      <c r="W21" s="260"/>
      <c r="X21" s="271"/>
      <c r="Y21" s="282"/>
      <c r="Z21" s="175"/>
      <c r="AA21" s="175"/>
      <c r="AB21" s="170"/>
      <c r="AC21" s="282"/>
      <c r="AD21" s="175"/>
      <c r="AE21" s="175"/>
      <c r="AF21" s="170"/>
    </row>
    <row r="22" spans="1:32" s="118" customFormat="1" ht="18.75" customHeight="1">
      <c r="A22" s="126"/>
      <c r="B22" s="137"/>
      <c r="C22" s="145"/>
      <c r="D22" s="157"/>
      <c r="E22" s="163"/>
      <c r="F22" s="168"/>
      <c r="G22" s="171"/>
      <c r="H22" s="184" t="s">
        <v>493</v>
      </c>
      <c r="I22" s="204" t="s">
        <v>22</v>
      </c>
      <c r="J22" s="220" t="s">
        <v>32</v>
      </c>
      <c r="K22" s="220"/>
      <c r="L22" s="204" t="s">
        <v>22</v>
      </c>
      <c r="M22" s="220" t="s">
        <v>415</v>
      </c>
      <c r="N22" s="243"/>
      <c r="O22" s="248" t="s">
        <v>22</v>
      </c>
      <c r="P22" s="249" t="s">
        <v>494</v>
      </c>
      <c r="Q22" s="249"/>
      <c r="R22" s="248" t="s">
        <v>22</v>
      </c>
      <c r="S22" s="257" t="s">
        <v>86</v>
      </c>
      <c r="T22" s="258"/>
      <c r="U22" s="258" t="s">
        <v>22</v>
      </c>
      <c r="V22" s="257" t="s">
        <v>495</v>
      </c>
      <c r="W22" s="268"/>
      <c r="X22" s="276"/>
      <c r="Y22" s="284"/>
      <c r="Z22" s="284"/>
      <c r="AA22" s="284"/>
      <c r="AB22" s="293"/>
      <c r="AC22" s="297"/>
      <c r="AD22" s="284"/>
      <c r="AE22" s="284"/>
      <c r="AF22" s="293"/>
    </row>
    <row r="23" spans="1:32" ht="18.75" customHeight="1">
      <c r="A23" s="122"/>
      <c r="B23" s="134"/>
      <c r="C23" s="142"/>
      <c r="D23" s="154"/>
      <c r="E23" s="160"/>
      <c r="F23" s="166"/>
      <c r="G23" s="172"/>
      <c r="H23" s="185" t="s">
        <v>79</v>
      </c>
      <c r="I23" s="205" t="s">
        <v>22</v>
      </c>
      <c r="J23" s="221" t="s">
        <v>32</v>
      </c>
      <c r="K23" s="221"/>
      <c r="L23" s="230"/>
      <c r="M23" s="228" t="s">
        <v>22</v>
      </c>
      <c r="N23" s="221" t="s">
        <v>51</v>
      </c>
      <c r="O23" s="221"/>
      <c r="P23" s="230"/>
      <c r="Q23" s="228" t="s">
        <v>22</v>
      </c>
      <c r="R23" s="256" t="s">
        <v>82</v>
      </c>
      <c r="S23" s="219"/>
      <c r="T23" s="219"/>
      <c r="U23" s="237"/>
      <c r="V23" s="237"/>
      <c r="W23" s="237"/>
      <c r="X23" s="275"/>
      <c r="Y23" s="166" t="s">
        <v>22</v>
      </c>
      <c r="Z23" s="289" t="s">
        <v>24</v>
      </c>
      <c r="AA23" s="289"/>
      <c r="AB23" s="172"/>
      <c r="AC23" s="166" t="s">
        <v>22</v>
      </c>
      <c r="AD23" s="289" t="s">
        <v>24</v>
      </c>
      <c r="AE23" s="289"/>
      <c r="AF23" s="172"/>
    </row>
    <row r="24" spans="1:32" ht="18.75" customHeight="1">
      <c r="A24" s="123"/>
      <c r="B24" s="135"/>
      <c r="C24" s="143"/>
      <c r="D24" s="155"/>
      <c r="E24" s="161"/>
      <c r="F24" s="125"/>
      <c r="G24" s="170"/>
      <c r="H24" s="186" t="s">
        <v>87</v>
      </c>
      <c r="I24" s="206" t="s">
        <v>22</v>
      </c>
      <c r="J24" s="222" t="s">
        <v>8</v>
      </c>
      <c r="K24" s="222"/>
      <c r="L24" s="231"/>
      <c r="M24" s="206" t="s">
        <v>22</v>
      </c>
      <c r="N24" s="222" t="s">
        <v>29</v>
      </c>
      <c r="O24" s="222"/>
      <c r="P24" s="227"/>
      <c r="Q24" s="229"/>
      <c r="R24" s="245"/>
      <c r="S24" s="216"/>
      <c r="T24" s="216"/>
      <c r="U24" s="260"/>
      <c r="V24" s="260"/>
      <c r="W24" s="260"/>
      <c r="X24" s="271"/>
      <c r="Y24" s="125" t="s">
        <v>22</v>
      </c>
      <c r="Z24" s="131" t="s">
        <v>27</v>
      </c>
      <c r="AA24" s="175"/>
      <c r="AB24" s="170"/>
      <c r="AC24" s="125" t="s">
        <v>22</v>
      </c>
      <c r="AD24" s="131" t="s">
        <v>27</v>
      </c>
      <c r="AE24" s="175"/>
      <c r="AF24" s="170"/>
    </row>
    <row r="25" spans="1:32" ht="18.75" customHeight="1">
      <c r="A25" s="123"/>
      <c r="B25" s="135"/>
      <c r="C25" s="143"/>
      <c r="D25" s="155"/>
      <c r="E25" s="161"/>
      <c r="F25" s="125"/>
      <c r="G25" s="170"/>
      <c r="H25" s="178" t="s">
        <v>88</v>
      </c>
      <c r="I25" s="198" t="s">
        <v>22</v>
      </c>
      <c r="J25" s="214" t="s">
        <v>8</v>
      </c>
      <c r="K25" s="214"/>
      <c r="L25" s="227"/>
      <c r="M25" s="229" t="s">
        <v>22</v>
      </c>
      <c r="N25" s="214" t="s">
        <v>29</v>
      </c>
      <c r="O25" s="229"/>
      <c r="P25" s="231"/>
      <c r="Q25" s="206"/>
      <c r="R25" s="255"/>
      <c r="S25" s="216"/>
      <c r="T25" s="216"/>
      <c r="U25" s="260"/>
      <c r="V25" s="260"/>
      <c r="W25" s="260"/>
      <c r="X25" s="271"/>
      <c r="Y25" s="152"/>
      <c r="Z25" s="131"/>
      <c r="AA25" s="131"/>
      <c r="AB25" s="170"/>
      <c r="AC25" s="282"/>
      <c r="AD25" s="131"/>
      <c r="AE25" s="131"/>
      <c r="AF25" s="170"/>
    </row>
    <row r="26" spans="1:32" ht="18.75" customHeight="1">
      <c r="A26" s="123"/>
      <c r="B26" s="135"/>
      <c r="C26" s="143"/>
      <c r="D26" s="155"/>
      <c r="E26" s="161"/>
      <c r="F26" s="125"/>
      <c r="G26" s="170"/>
      <c r="H26" s="187" t="s">
        <v>93</v>
      </c>
      <c r="I26" s="207" t="s">
        <v>22</v>
      </c>
      <c r="J26" s="217" t="s">
        <v>32</v>
      </c>
      <c r="K26" s="217"/>
      <c r="L26" s="232" t="s">
        <v>22</v>
      </c>
      <c r="M26" s="217" t="s">
        <v>39</v>
      </c>
      <c r="N26" s="244"/>
      <c r="O26" s="244"/>
      <c r="P26" s="244"/>
      <c r="Q26" s="244"/>
      <c r="R26" s="244"/>
      <c r="S26" s="244"/>
      <c r="T26" s="244"/>
      <c r="U26" s="246"/>
      <c r="V26" s="246"/>
      <c r="W26" s="246"/>
      <c r="X26" s="277"/>
      <c r="Y26" s="152"/>
      <c r="Z26" s="152"/>
      <c r="AA26" s="152"/>
      <c r="AB26" s="152"/>
      <c r="AC26" s="282"/>
      <c r="AD26" s="152"/>
      <c r="AE26" s="152"/>
      <c r="AF26" s="299"/>
    </row>
    <row r="27" spans="1:32" ht="18.75" customHeight="1">
      <c r="A27" s="123"/>
      <c r="B27" s="135"/>
      <c r="C27" s="143"/>
      <c r="D27" s="155"/>
      <c r="E27" s="161"/>
      <c r="F27" s="125"/>
      <c r="G27" s="170"/>
      <c r="H27" s="188" t="s">
        <v>64</v>
      </c>
      <c r="I27" s="207" t="s">
        <v>22</v>
      </c>
      <c r="J27" s="217" t="s">
        <v>32</v>
      </c>
      <c r="K27" s="217"/>
      <c r="L27" s="232" t="s">
        <v>22</v>
      </c>
      <c r="M27" s="217" t="s">
        <v>39</v>
      </c>
      <c r="N27" s="244"/>
      <c r="O27" s="244"/>
      <c r="P27" s="244"/>
      <c r="Q27" s="244"/>
      <c r="R27" s="244"/>
      <c r="S27" s="244"/>
      <c r="T27" s="244"/>
      <c r="U27" s="246"/>
      <c r="V27" s="246"/>
      <c r="W27" s="246"/>
      <c r="X27" s="277"/>
      <c r="Y27" s="282"/>
      <c r="Z27" s="175"/>
      <c r="AA27" s="175"/>
      <c r="AB27" s="170"/>
      <c r="AC27" s="282"/>
      <c r="AD27" s="175"/>
      <c r="AE27" s="175"/>
      <c r="AF27" s="170"/>
    </row>
    <row r="28" spans="1:32" ht="18.75" customHeight="1">
      <c r="A28" s="123"/>
      <c r="B28" s="135"/>
      <c r="C28" s="143"/>
      <c r="D28" s="155"/>
      <c r="E28" s="161"/>
      <c r="F28" s="125"/>
      <c r="G28" s="170"/>
      <c r="H28" s="189" t="s">
        <v>92</v>
      </c>
      <c r="I28" s="207" t="s">
        <v>22</v>
      </c>
      <c r="J28" s="217" t="s">
        <v>32</v>
      </c>
      <c r="K28" s="217"/>
      <c r="L28" s="232" t="s">
        <v>22</v>
      </c>
      <c r="M28" s="217" t="s">
        <v>39</v>
      </c>
      <c r="N28" s="244"/>
      <c r="O28" s="244"/>
      <c r="P28" s="244"/>
      <c r="Q28" s="244"/>
      <c r="R28" s="244"/>
      <c r="S28" s="244"/>
      <c r="T28" s="244"/>
      <c r="U28" s="246"/>
      <c r="V28" s="246"/>
      <c r="W28" s="246"/>
      <c r="X28" s="277"/>
      <c r="Y28" s="282"/>
      <c r="Z28" s="175"/>
      <c r="AA28" s="175"/>
      <c r="AB28" s="170"/>
      <c r="AC28" s="282"/>
      <c r="AD28" s="175"/>
      <c r="AE28" s="175"/>
      <c r="AF28" s="170"/>
    </row>
    <row r="29" spans="1:32" ht="18.75" customHeight="1">
      <c r="A29" s="125" t="s">
        <v>22</v>
      </c>
      <c r="B29" s="135" t="s">
        <v>84</v>
      </c>
      <c r="C29" s="143" t="s">
        <v>110</v>
      </c>
      <c r="D29" s="155"/>
      <c r="E29" s="161"/>
      <c r="F29" s="125"/>
      <c r="G29" s="170"/>
      <c r="H29" s="190" t="s">
        <v>54</v>
      </c>
      <c r="I29" s="207" t="s">
        <v>22</v>
      </c>
      <c r="J29" s="217" t="s">
        <v>32</v>
      </c>
      <c r="K29" s="217"/>
      <c r="L29" s="232" t="s">
        <v>22</v>
      </c>
      <c r="M29" s="217" t="s">
        <v>39</v>
      </c>
      <c r="N29" s="244"/>
      <c r="O29" s="244"/>
      <c r="P29" s="244"/>
      <c r="Q29" s="244"/>
      <c r="R29" s="244"/>
      <c r="S29" s="244"/>
      <c r="T29" s="244"/>
      <c r="U29" s="246"/>
      <c r="V29" s="246"/>
      <c r="W29" s="246"/>
      <c r="X29" s="277"/>
      <c r="Y29" s="282"/>
      <c r="Z29" s="175"/>
      <c r="AA29" s="175"/>
      <c r="AB29" s="170"/>
      <c r="AC29" s="282"/>
      <c r="AD29" s="175"/>
      <c r="AE29" s="175"/>
      <c r="AF29" s="170"/>
    </row>
    <row r="30" spans="1:32" ht="18.75" customHeight="1">
      <c r="A30" s="125"/>
      <c r="B30" s="135"/>
      <c r="C30" s="143"/>
      <c r="D30" s="155"/>
      <c r="E30" s="161"/>
      <c r="F30" s="125"/>
      <c r="G30" s="170"/>
      <c r="H30" s="191" t="s">
        <v>168</v>
      </c>
      <c r="I30" s="199" t="s">
        <v>22</v>
      </c>
      <c r="J30" s="214" t="s">
        <v>32</v>
      </c>
      <c r="K30" s="214"/>
      <c r="L30" s="229" t="s">
        <v>22</v>
      </c>
      <c r="M30" s="214" t="s">
        <v>39</v>
      </c>
      <c r="N30" s="245"/>
      <c r="O30" s="245"/>
      <c r="P30" s="245"/>
      <c r="Q30" s="245"/>
      <c r="R30" s="245"/>
      <c r="S30" s="245"/>
      <c r="T30" s="245"/>
      <c r="U30" s="263"/>
      <c r="V30" s="263"/>
      <c r="W30" s="263"/>
      <c r="X30" s="278"/>
      <c r="Y30" s="282"/>
      <c r="Z30" s="175"/>
      <c r="AA30" s="175"/>
      <c r="AB30" s="170"/>
      <c r="AC30" s="282"/>
      <c r="AD30" s="175"/>
      <c r="AE30" s="175"/>
      <c r="AF30" s="170"/>
    </row>
    <row r="31" spans="1:32" ht="18.75" customHeight="1">
      <c r="A31" s="123"/>
      <c r="B31" s="135"/>
      <c r="C31" s="143"/>
      <c r="D31" s="155"/>
      <c r="E31" s="161"/>
      <c r="F31" s="125"/>
      <c r="G31" s="170"/>
      <c r="H31" s="192" t="s">
        <v>19</v>
      </c>
      <c r="I31" s="208" t="s">
        <v>22</v>
      </c>
      <c r="J31" s="223" t="s">
        <v>32</v>
      </c>
      <c r="K31" s="223"/>
      <c r="L31" s="233" t="s">
        <v>22</v>
      </c>
      <c r="M31" s="223" t="s">
        <v>28</v>
      </c>
      <c r="N31" s="223"/>
      <c r="O31" s="233" t="s">
        <v>22</v>
      </c>
      <c r="P31" s="223" t="s">
        <v>12</v>
      </c>
      <c r="Q31" s="246"/>
      <c r="R31" s="233" t="s">
        <v>22</v>
      </c>
      <c r="S31" s="223" t="s">
        <v>99</v>
      </c>
      <c r="T31" s="246"/>
      <c r="U31" s="246"/>
      <c r="V31" s="223"/>
      <c r="W31" s="223"/>
      <c r="X31" s="273"/>
      <c r="Y31" s="282"/>
      <c r="Z31" s="175"/>
      <c r="AA31" s="175"/>
      <c r="AB31" s="170"/>
      <c r="AC31" s="282"/>
      <c r="AD31" s="175"/>
      <c r="AE31" s="175"/>
      <c r="AF31" s="170"/>
    </row>
    <row r="32" spans="1:32" ht="18.75" customHeight="1">
      <c r="A32" s="123"/>
      <c r="B32" s="135"/>
      <c r="C32" s="143"/>
      <c r="D32" s="155"/>
      <c r="E32" s="161"/>
      <c r="F32" s="125"/>
      <c r="G32" s="170"/>
      <c r="H32" s="193" t="s">
        <v>71</v>
      </c>
      <c r="I32" s="209" t="s">
        <v>22</v>
      </c>
      <c r="J32" s="223" t="s">
        <v>32</v>
      </c>
      <c r="K32" s="223"/>
      <c r="L32" s="234" t="s">
        <v>22</v>
      </c>
      <c r="M32" s="223" t="s">
        <v>70</v>
      </c>
      <c r="N32" s="223"/>
      <c r="O32" s="132" t="s">
        <v>22</v>
      </c>
      <c r="P32" s="223" t="s">
        <v>75</v>
      </c>
      <c r="Q32" s="246"/>
      <c r="R32" s="246"/>
      <c r="S32" s="246"/>
      <c r="T32" s="246"/>
      <c r="U32" s="246"/>
      <c r="V32" s="246"/>
      <c r="W32" s="246"/>
      <c r="X32" s="277"/>
      <c r="Y32" s="282"/>
      <c r="Z32" s="175"/>
      <c r="AA32" s="175"/>
      <c r="AB32" s="170"/>
      <c r="AC32" s="282"/>
      <c r="AD32" s="175"/>
      <c r="AE32" s="175"/>
      <c r="AF32" s="170"/>
    </row>
    <row r="33" spans="1:32" ht="19.7" customHeight="1">
      <c r="A33" s="123"/>
      <c r="B33" s="135"/>
      <c r="C33" s="143"/>
      <c r="D33" s="155"/>
      <c r="E33" s="161"/>
      <c r="F33" s="125"/>
      <c r="G33" s="170"/>
      <c r="H33" s="192" t="s">
        <v>97</v>
      </c>
      <c r="I33" s="209" t="s">
        <v>22</v>
      </c>
      <c r="J33" s="223" t="s">
        <v>32</v>
      </c>
      <c r="K33" s="223"/>
      <c r="L33" s="233" t="s">
        <v>22</v>
      </c>
      <c r="M33" s="223" t="s">
        <v>39</v>
      </c>
      <c r="N33" s="246"/>
      <c r="O33" s="246"/>
      <c r="P33" s="246"/>
      <c r="Q33" s="246"/>
      <c r="R33" s="246"/>
      <c r="S33" s="246"/>
      <c r="T33" s="246"/>
      <c r="U33" s="246"/>
      <c r="V33" s="246"/>
      <c r="W33" s="246"/>
      <c r="X33" s="277"/>
      <c r="Y33" s="282"/>
      <c r="Z33" s="175"/>
      <c r="AA33" s="175"/>
      <c r="AB33" s="170"/>
      <c r="AC33" s="282"/>
      <c r="AD33" s="175"/>
      <c r="AE33" s="175"/>
      <c r="AF33" s="170"/>
    </row>
    <row r="34" spans="1:32" s="118" customFormat="1" ht="18.75" customHeight="1">
      <c r="A34" s="127"/>
      <c r="B34" s="138"/>
      <c r="C34" s="146"/>
      <c r="D34" s="158"/>
      <c r="E34" s="164"/>
      <c r="F34" s="169"/>
      <c r="G34" s="173"/>
      <c r="H34" s="194" t="s">
        <v>493</v>
      </c>
      <c r="I34" s="210" t="s">
        <v>22</v>
      </c>
      <c r="J34" s="224" t="s">
        <v>32</v>
      </c>
      <c r="K34" s="224"/>
      <c r="L34" s="235" t="s">
        <v>22</v>
      </c>
      <c r="M34" s="224" t="s">
        <v>415</v>
      </c>
      <c r="N34" s="247"/>
      <c r="O34" s="235" t="s">
        <v>22</v>
      </c>
      <c r="P34" s="224" t="s">
        <v>494</v>
      </c>
      <c r="Q34" s="224"/>
      <c r="R34" s="235" t="s">
        <v>22</v>
      </c>
      <c r="S34" s="224" t="s">
        <v>86</v>
      </c>
      <c r="T34" s="235"/>
      <c r="U34" s="235" t="s">
        <v>22</v>
      </c>
      <c r="V34" s="224" t="s">
        <v>495</v>
      </c>
      <c r="W34" s="247"/>
      <c r="X34" s="279"/>
      <c r="Y34" s="285"/>
      <c r="Z34" s="285"/>
      <c r="AA34" s="285"/>
      <c r="AB34" s="294"/>
      <c r="AC34" s="298"/>
      <c r="AD34" s="285"/>
      <c r="AE34" s="285"/>
      <c r="AF34" s="294"/>
    </row>
    <row r="35" spans="1:32" ht="18.75" customHeight="1">
      <c r="A35" s="123"/>
      <c r="B35" s="135"/>
      <c r="C35" s="143"/>
      <c r="D35" s="155"/>
      <c r="E35" s="161"/>
      <c r="F35" s="125"/>
      <c r="G35" s="161"/>
      <c r="H35" s="180" t="s">
        <v>87</v>
      </c>
      <c r="I35" s="200" t="s">
        <v>22</v>
      </c>
      <c r="J35" s="213" t="s">
        <v>8</v>
      </c>
      <c r="K35" s="213"/>
      <c r="L35" s="213"/>
      <c r="M35" s="206" t="s">
        <v>22</v>
      </c>
      <c r="N35" s="213" t="s">
        <v>29</v>
      </c>
      <c r="O35" s="213"/>
      <c r="P35" s="213"/>
      <c r="Q35" s="213"/>
      <c r="R35" s="213"/>
      <c r="S35" s="213"/>
      <c r="T35" s="213"/>
      <c r="U35" s="259"/>
      <c r="V35" s="259"/>
      <c r="W35" s="259"/>
      <c r="X35" s="270"/>
      <c r="Y35" s="286"/>
      <c r="Z35" s="290"/>
      <c r="AA35" s="290"/>
      <c r="AB35" s="295"/>
      <c r="AC35" s="286"/>
      <c r="AD35" s="290"/>
      <c r="AE35" s="290"/>
      <c r="AF35" s="295"/>
    </row>
    <row r="36" spans="1:32" ht="18.75" customHeight="1">
      <c r="A36" s="123"/>
      <c r="B36" s="135"/>
      <c r="C36" s="143"/>
      <c r="D36" s="155"/>
      <c r="E36" s="161"/>
      <c r="F36" s="125"/>
      <c r="G36" s="170"/>
      <c r="H36" s="178" t="s">
        <v>88</v>
      </c>
      <c r="I36" s="198" t="s">
        <v>22</v>
      </c>
      <c r="J36" s="214" t="s">
        <v>8</v>
      </c>
      <c r="K36" s="214"/>
      <c r="L36" s="227"/>
      <c r="M36" s="229" t="s">
        <v>22</v>
      </c>
      <c r="N36" s="214" t="s">
        <v>29</v>
      </c>
      <c r="O36" s="229"/>
      <c r="P36" s="231"/>
      <c r="Q36" s="206"/>
      <c r="R36" s="255"/>
      <c r="S36" s="216"/>
      <c r="T36" s="216"/>
      <c r="U36" s="260"/>
      <c r="V36" s="260"/>
      <c r="W36" s="260"/>
      <c r="X36" s="271"/>
      <c r="Y36" s="286"/>
      <c r="Z36" s="290"/>
      <c r="AA36" s="290"/>
      <c r="AB36" s="295"/>
      <c r="AC36" s="286"/>
      <c r="AD36" s="290"/>
      <c r="AE36" s="290"/>
      <c r="AF36" s="295"/>
    </row>
    <row r="37" spans="1:32" ht="18.75" customHeight="1">
      <c r="A37" s="123"/>
      <c r="B37" s="135"/>
      <c r="C37" s="143"/>
      <c r="D37" s="155"/>
      <c r="E37" s="161"/>
      <c r="F37" s="125"/>
      <c r="G37" s="161"/>
      <c r="H37" s="179" t="s">
        <v>41</v>
      </c>
      <c r="I37" s="199" t="s">
        <v>22</v>
      </c>
      <c r="J37" s="215" t="s">
        <v>57</v>
      </c>
      <c r="K37" s="215"/>
      <c r="L37" s="215"/>
      <c r="M37" s="238" t="s">
        <v>22</v>
      </c>
      <c r="N37" s="215" t="s">
        <v>112</v>
      </c>
      <c r="O37" s="215"/>
      <c r="P37" s="215"/>
      <c r="Q37" s="251"/>
      <c r="R37" s="251"/>
      <c r="S37" s="251"/>
      <c r="T37" s="251"/>
      <c r="U37" s="261"/>
      <c r="V37" s="261"/>
      <c r="W37" s="261"/>
      <c r="X37" s="272"/>
      <c r="Y37" s="286"/>
      <c r="Z37" s="290"/>
      <c r="AA37" s="290"/>
      <c r="AB37" s="295"/>
      <c r="AC37" s="286"/>
      <c r="AD37" s="290"/>
      <c r="AE37" s="290"/>
      <c r="AF37" s="295"/>
    </row>
    <row r="38" spans="1:32" ht="18.75" customHeight="1">
      <c r="A38" s="125" t="s">
        <v>22</v>
      </c>
      <c r="B38" s="135" t="s">
        <v>116</v>
      </c>
      <c r="C38" s="143" t="s">
        <v>402</v>
      </c>
      <c r="D38" s="155"/>
      <c r="E38" s="161"/>
      <c r="F38" s="125"/>
      <c r="G38" s="161"/>
      <c r="H38" s="180"/>
      <c r="I38" s="200"/>
      <c r="J38" s="216"/>
      <c r="K38" s="216"/>
      <c r="L38" s="216"/>
      <c r="M38" s="239"/>
      <c r="N38" s="216"/>
      <c r="O38" s="216"/>
      <c r="P38" s="216"/>
      <c r="Q38" s="252"/>
      <c r="R38" s="252"/>
      <c r="S38" s="252"/>
      <c r="T38" s="252"/>
      <c r="U38" s="259"/>
      <c r="V38" s="259"/>
      <c r="W38" s="259"/>
      <c r="X38" s="270"/>
      <c r="Y38" s="286"/>
      <c r="Z38" s="290"/>
      <c r="AA38" s="290"/>
      <c r="AB38" s="295"/>
      <c r="AC38" s="286"/>
      <c r="AD38" s="290"/>
      <c r="AE38" s="290"/>
      <c r="AF38" s="295"/>
    </row>
    <row r="39" spans="1:32" ht="18.75" customHeight="1">
      <c r="A39" s="125"/>
      <c r="B39" s="135"/>
      <c r="C39" s="147" t="s">
        <v>497</v>
      </c>
      <c r="D39" s="156"/>
      <c r="E39" s="162"/>
      <c r="F39" s="167"/>
      <c r="G39" s="162"/>
      <c r="H39" s="179" t="s">
        <v>329</v>
      </c>
      <c r="I39" s="199" t="s">
        <v>22</v>
      </c>
      <c r="J39" s="215" t="s">
        <v>57</v>
      </c>
      <c r="K39" s="215"/>
      <c r="L39" s="215"/>
      <c r="M39" s="238" t="s">
        <v>22</v>
      </c>
      <c r="N39" s="215" t="s">
        <v>112</v>
      </c>
      <c r="O39" s="215"/>
      <c r="P39" s="215"/>
      <c r="Q39" s="251"/>
      <c r="R39" s="251"/>
      <c r="S39" s="251"/>
      <c r="T39" s="251"/>
      <c r="U39" s="261"/>
      <c r="V39" s="261"/>
      <c r="W39" s="261"/>
      <c r="X39" s="272"/>
      <c r="Y39" s="286"/>
      <c r="Z39" s="290"/>
      <c r="AA39" s="290"/>
      <c r="AB39" s="295"/>
      <c r="AC39" s="286"/>
      <c r="AD39" s="290"/>
      <c r="AE39" s="290"/>
      <c r="AF39" s="295"/>
    </row>
    <row r="40" spans="1:32" ht="21.75" customHeight="1">
      <c r="A40" s="124"/>
      <c r="B40" s="136"/>
      <c r="C40" s="148"/>
      <c r="D40" s="156"/>
      <c r="E40" s="162"/>
      <c r="F40" s="167"/>
      <c r="G40" s="162"/>
      <c r="H40" s="180"/>
      <c r="I40" s="200"/>
      <c r="J40" s="216"/>
      <c r="K40" s="216"/>
      <c r="L40" s="216"/>
      <c r="M40" s="239"/>
      <c r="N40" s="216"/>
      <c r="O40" s="216"/>
      <c r="P40" s="216"/>
      <c r="Q40" s="252"/>
      <c r="R40" s="252"/>
      <c r="S40" s="252"/>
      <c r="T40" s="252"/>
      <c r="U40" s="259"/>
      <c r="V40" s="259"/>
      <c r="W40" s="259"/>
      <c r="X40" s="270"/>
      <c r="Y40" s="286"/>
      <c r="Z40" s="290"/>
      <c r="AA40" s="290"/>
      <c r="AB40" s="295"/>
      <c r="AC40" s="286"/>
      <c r="AD40" s="290"/>
      <c r="AE40" s="290"/>
      <c r="AF40" s="295"/>
    </row>
    <row r="41" spans="1:32" ht="18.75" customHeight="1">
      <c r="A41" s="123"/>
      <c r="B41" s="135"/>
      <c r="C41" s="143"/>
      <c r="D41" s="155"/>
      <c r="E41" s="161"/>
      <c r="F41" s="125"/>
      <c r="G41" s="161"/>
      <c r="H41" s="179" t="s">
        <v>48</v>
      </c>
      <c r="I41" s="199" t="s">
        <v>22</v>
      </c>
      <c r="J41" s="215" t="s">
        <v>57</v>
      </c>
      <c r="K41" s="215"/>
      <c r="L41" s="215"/>
      <c r="M41" s="238" t="s">
        <v>22</v>
      </c>
      <c r="N41" s="215" t="s">
        <v>112</v>
      </c>
      <c r="O41" s="215"/>
      <c r="P41" s="215"/>
      <c r="Q41" s="251"/>
      <c r="R41" s="251"/>
      <c r="S41" s="251"/>
      <c r="T41" s="251"/>
      <c r="U41" s="264"/>
      <c r="V41" s="264"/>
      <c r="W41" s="264"/>
      <c r="X41" s="272"/>
      <c r="Y41" s="286"/>
      <c r="Z41" s="290"/>
      <c r="AA41" s="290"/>
      <c r="AB41" s="295"/>
      <c r="AC41" s="286"/>
      <c r="AD41" s="290"/>
      <c r="AE41" s="290"/>
      <c r="AF41" s="295"/>
    </row>
    <row r="42" spans="1:32" ht="18.75" customHeight="1">
      <c r="A42" s="128"/>
      <c r="B42" s="139"/>
      <c r="C42" s="149"/>
      <c r="D42" s="159"/>
      <c r="E42" s="165"/>
      <c r="F42" s="130"/>
      <c r="G42" s="165"/>
      <c r="H42" s="195"/>
      <c r="I42" s="211"/>
      <c r="J42" s="225"/>
      <c r="K42" s="225"/>
      <c r="L42" s="225"/>
      <c r="M42" s="241"/>
      <c r="N42" s="225"/>
      <c r="O42" s="225"/>
      <c r="P42" s="225"/>
      <c r="Q42" s="254"/>
      <c r="R42" s="254"/>
      <c r="S42" s="254"/>
      <c r="T42" s="254"/>
      <c r="U42" s="265"/>
      <c r="V42" s="265"/>
      <c r="W42" s="265"/>
      <c r="X42" s="280"/>
      <c r="Y42" s="287"/>
      <c r="Z42" s="291"/>
      <c r="AA42" s="291"/>
      <c r="AB42" s="296"/>
      <c r="AC42" s="287"/>
      <c r="AD42" s="291"/>
      <c r="AE42" s="291"/>
      <c r="AF42" s="296"/>
    </row>
    <row r="43" spans="1:32" ht="34.5" customHeight="1">
      <c r="A43" s="129" t="s">
        <v>22</v>
      </c>
      <c r="B43" s="140" t="s">
        <v>74</v>
      </c>
      <c r="C43" s="150" t="s">
        <v>498</v>
      </c>
      <c r="D43" s="154"/>
      <c r="E43" s="160"/>
      <c r="F43" s="166"/>
      <c r="G43" s="160"/>
      <c r="H43" s="177" t="s">
        <v>87</v>
      </c>
      <c r="I43" s="197" t="s">
        <v>22</v>
      </c>
      <c r="J43" s="213" t="s">
        <v>8</v>
      </c>
      <c r="K43" s="213"/>
      <c r="L43" s="213"/>
      <c r="M43" s="206" t="s">
        <v>22</v>
      </c>
      <c r="N43" s="213" t="s">
        <v>29</v>
      </c>
      <c r="O43" s="213"/>
      <c r="P43" s="213"/>
      <c r="Q43" s="213"/>
      <c r="R43" s="213"/>
      <c r="S43" s="213"/>
      <c r="T43" s="213"/>
      <c r="U43" s="259"/>
      <c r="V43" s="259"/>
      <c r="W43" s="259"/>
      <c r="X43" s="270"/>
      <c r="Y43" s="286"/>
      <c r="Z43" s="290"/>
      <c r="AA43" s="290"/>
      <c r="AB43" s="295"/>
      <c r="AC43" s="286"/>
      <c r="AD43" s="290"/>
      <c r="AE43" s="290"/>
      <c r="AF43" s="295"/>
    </row>
    <row r="44" spans="1:32" ht="38.25" customHeight="1">
      <c r="A44" s="130"/>
      <c r="B44" s="139"/>
      <c r="C44" s="151" t="s">
        <v>497</v>
      </c>
      <c r="D44" s="159"/>
      <c r="E44" s="165"/>
      <c r="F44" s="130"/>
      <c r="G44" s="174"/>
      <c r="H44" s="196" t="s">
        <v>88</v>
      </c>
      <c r="I44" s="212" t="s">
        <v>22</v>
      </c>
      <c r="J44" s="226" t="s">
        <v>8</v>
      </c>
      <c r="K44" s="226"/>
      <c r="L44" s="236"/>
      <c r="M44" s="242" t="s">
        <v>22</v>
      </c>
      <c r="N44" s="226" t="s">
        <v>29</v>
      </c>
      <c r="O44" s="242"/>
      <c r="P44" s="250"/>
      <c r="Q44" s="254"/>
      <c r="R44" s="225"/>
      <c r="S44" s="225"/>
      <c r="T44" s="225"/>
      <c r="U44" s="266"/>
      <c r="V44" s="266"/>
      <c r="W44" s="266"/>
      <c r="X44" s="281"/>
      <c r="Y44" s="287"/>
      <c r="Z44" s="291"/>
      <c r="AA44" s="291"/>
      <c r="AB44" s="296"/>
      <c r="AC44" s="287"/>
      <c r="AD44" s="291"/>
      <c r="AE44" s="291"/>
      <c r="AF44" s="296"/>
    </row>
    <row r="45" spans="1:32" ht="18.75" customHeight="1">
      <c r="A45" s="131"/>
      <c r="B45" s="132"/>
      <c r="C45" s="131" t="s">
        <v>105</v>
      </c>
      <c r="D45" s="152"/>
      <c r="E45" s="131"/>
      <c r="F45" s="132"/>
      <c r="G45" s="175"/>
      <c r="H45" s="152"/>
      <c r="I45" s="132"/>
      <c r="J45" s="131"/>
      <c r="K45" s="131"/>
      <c r="L45" s="132"/>
      <c r="M45" s="131"/>
      <c r="N45" s="131"/>
      <c r="O45" s="131"/>
      <c r="P45" s="131"/>
      <c r="Q45" s="152"/>
      <c r="R45" s="152"/>
      <c r="S45" s="152"/>
      <c r="T45" s="152"/>
      <c r="U45" s="152"/>
      <c r="V45" s="152"/>
      <c r="W45" s="152"/>
      <c r="X45" s="152"/>
      <c r="Y45" s="175"/>
      <c r="Z45" s="175"/>
      <c r="AA45" s="175"/>
      <c r="AB45" s="175"/>
      <c r="AC45" s="175"/>
      <c r="AD45" s="175"/>
      <c r="AE45" s="175"/>
      <c r="AF45" s="175"/>
    </row>
    <row r="46" spans="1:32" ht="18.75" customHeight="1">
      <c r="A46" s="131"/>
      <c r="B46" s="132"/>
      <c r="C46" s="131" t="s">
        <v>455</v>
      </c>
      <c r="D46" s="152"/>
      <c r="E46" s="131"/>
      <c r="F46" s="132"/>
      <c r="G46" s="175"/>
      <c r="H46" s="152"/>
      <c r="I46" s="132"/>
      <c r="J46" s="131"/>
      <c r="K46" s="131"/>
      <c r="L46" s="132"/>
      <c r="M46" s="131"/>
      <c r="N46" s="131"/>
      <c r="O46" s="131"/>
      <c r="P46" s="131"/>
      <c r="Q46" s="152"/>
      <c r="R46" s="152"/>
      <c r="S46" s="152"/>
      <c r="T46" s="152"/>
      <c r="U46" s="152"/>
      <c r="V46" s="152"/>
      <c r="W46" s="152"/>
      <c r="X46" s="152"/>
      <c r="Y46" s="175"/>
      <c r="Z46" s="175"/>
      <c r="AA46" s="175"/>
      <c r="AB46" s="175"/>
      <c r="AC46" s="175"/>
      <c r="AD46" s="175"/>
      <c r="AE46" s="175"/>
      <c r="AF46" s="175"/>
    </row>
    <row r="47" spans="1:32" ht="18.75" customHeight="1">
      <c r="A47" s="131"/>
      <c r="B47" s="132"/>
      <c r="C47" s="131"/>
      <c r="D47" s="152"/>
      <c r="E47" s="131"/>
      <c r="F47" s="132"/>
      <c r="G47" s="175"/>
      <c r="H47" s="152"/>
      <c r="I47" s="132"/>
      <c r="J47" s="131"/>
      <c r="K47" s="131"/>
      <c r="L47" s="132"/>
      <c r="M47" s="131"/>
      <c r="N47" s="131"/>
      <c r="O47" s="131"/>
      <c r="P47" s="131"/>
      <c r="Q47" s="152"/>
      <c r="R47" s="152"/>
      <c r="S47" s="152"/>
      <c r="T47" s="152"/>
      <c r="U47" s="152"/>
      <c r="V47" s="152"/>
      <c r="W47" s="152"/>
      <c r="X47" s="152"/>
      <c r="Y47" s="175"/>
      <c r="Z47" s="175"/>
      <c r="AA47" s="175"/>
      <c r="AB47" s="175"/>
      <c r="AC47" s="175"/>
      <c r="AD47" s="175"/>
      <c r="AE47" s="175"/>
      <c r="AF47" s="175"/>
    </row>
    <row r="48" spans="1:32" ht="18.75" customHeight="1">
      <c r="A48" s="131"/>
      <c r="B48" s="132"/>
      <c r="C48" s="131"/>
      <c r="D48" s="152"/>
      <c r="E48" s="131"/>
      <c r="F48" s="132"/>
      <c r="G48" s="175"/>
      <c r="H48" s="152"/>
      <c r="I48" s="132"/>
      <c r="J48" s="131"/>
      <c r="K48" s="131"/>
      <c r="L48" s="132"/>
      <c r="M48" s="131"/>
      <c r="N48" s="131"/>
      <c r="O48" s="132"/>
      <c r="P48" s="131"/>
      <c r="Q48" s="152"/>
      <c r="R48" s="152"/>
      <c r="S48" s="152"/>
      <c r="T48" s="152"/>
      <c r="U48" s="152"/>
      <c r="V48" s="152"/>
      <c r="W48" s="152"/>
      <c r="X48" s="152"/>
      <c r="Y48" s="175"/>
      <c r="Z48" s="175"/>
      <c r="AA48" s="175"/>
      <c r="AB48" s="175"/>
      <c r="AC48" s="175"/>
      <c r="AD48" s="175"/>
      <c r="AE48" s="175"/>
      <c r="AF48" s="175"/>
    </row>
    <row r="49" spans="1:32" ht="20.25" customHeight="1">
      <c r="A49" s="132"/>
      <c r="B49" s="13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row>
    <row r="50" spans="1:32" ht="20.25" customHeight="1">
      <c r="A50" s="132"/>
      <c r="B50" s="13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row>
    <row r="51" spans="1:32" ht="20.25" customHeight="1">
      <c r="A51" s="132"/>
      <c r="B51" s="13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row>
    <row r="52" spans="1:32" ht="20.25" customHeight="1">
      <c r="A52" s="132"/>
      <c r="B52" s="13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row>
    <row r="53" spans="1:32" ht="20.25" customHeight="1">
      <c r="A53" s="132"/>
      <c r="B53" s="13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row>
    <row r="54" spans="1:32" ht="20.25" customHeight="1">
      <c r="A54" s="132"/>
      <c r="B54" s="13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row>
    <row r="55" spans="1:32" ht="20.25" customHeight="1">
      <c r="A55" s="132"/>
      <c r="B55" s="13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row>
    <row r="56" spans="1:32" ht="20.25" customHeight="1">
      <c r="A56" s="132"/>
      <c r="B56" s="13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row>
    <row r="57" spans="1:32" ht="20.25" customHeight="1">
      <c r="A57" s="132"/>
      <c r="B57" s="13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row>
    <row r="58" spans="1:32" ht="20.25" customHeight="1">
      <c r="A58" s="132"/>
      <c r="B58" s="13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row>
    <row r="59" spans="1:32" ht="20.25" customHeight="1">
      <c r="A59" s="132"/>
      <c r="B59" s="13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row>
    <row r="60" spans="1:32" ht="20.25" customHeight="1">
      <c r="A60" s="132"/>
      <c r="B60" s="13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row>
    <row r="61" spans="1:32" ht="20.25" customHeight="1">
      <c r="A61" s="132"/>
      <c r="B61" s="13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row>
    <row r="62" spans="1:32" ht="20.25" customHeight="1">
      <c r="A62" s="132"/>
      <c r="B62" s="13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row>
    <row r="63" spans="1:32" ht="20.25" customHeight="1">
      <c r="A63" s="132"/>
      <c r="B63" s="13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row>
    <row r="64" spans="1:32" ht="20.25" customHeight="1">
      <c r="A64" s="132"/>
      <c r="B64" s="13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row>
    <row r="65" spans="1:32" ht="20.25" customHeight="1">
      <c r="A65" s="132"/>
      <c r="B65" s="13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row>
    <row r="66" spans="1:32" ht="20.25" customHeight="1">
      <c r="A66" s="132"/>
      <c r="B66" s="13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row>
    <row r="67" spans="1:32" ht="20.25" customHeight="1">
      <c r="A67" s="132"/>
      <c r="B67" s="13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row>
    <row r="68" spans="1:32" ht="20.25" customHeight="1">
      <c r="A68" s="132"/>
      <c r="B68" s="13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row>
    <row r="69" spans="1:32" ht="20.25" customHeight="1">
      <c r="A69" s="132"/>
      <c r="B69" s="13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row>
    <row r="70" spans="1:32" ht="20.25" customHeight="1">
      <c r="A70" s="132"/>
      <c r="B70" s="13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row>
    <row r="71" spans="1:32" ht="20.25" customHeight="1">
      <c r="A71" s="132"/>
      <c r="B71" s="13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row>
    <row r="72" spans="1:32" ht="20.25" customHeight="1">
      <c r="A72" s="132"/>
      <c r="B72" s="13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row>
    <row r="73" spans="1:32" ht="20.25" customHeight="1">
      <c r="A73" s="132"/>
      <c r="B73" s="132"/>
      <c r="C73" s="152"/>
      <c r="D73" s="152"/>
      <c r="E73" s="152"/>
      <c r="F73" s="152"/>
      <c r="G73" s="152"/>
      <c r="H73" s="152"/>
      <c r="I73" s="152"/>
      <c r="J73" s="152"/>
      <c r="K73" s="152"/>
      <c r="L73" s="237"/>
      <c r="M73" s="152"/>
      <c r="N73" s="152"/>
      <c r="O73" s="152"/>
      <c r="P73" s="152"/>
      <c r="Q73" s="152"/>
      <c r="R73" s="152"/>
      <c r="S73" s="152"/>
      <c r="T73" s="152"/>
      <c r="U73" s="152"/>
      <c r="V73" s="152"/>
      <c r="W73" s="152"/>
      <c r="X73" s="152"/>
      <c r="Y73" s="152"/>
      <c r="Z73" s="152"/>
      <c r="AA73" s="152"/>
      <c r="AB73" s="152"/>
      <c r="AC73" s="152"/>
      <c r="AD73" s="152"/>
      <c r="AE73" s="152"/>
      <c r="AF73" s="152"/>
    </row>
    <row r="74" spans="1:32" ht="20.25" customHeight="1">
      <c r="A74" s="132"/>
      <c r="B74" s="13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row>
    <row r="75" spans="1:32" ht="20.25" customHeight="1">
      <c r="A75" s="132"/>
      <c r="B75" s="13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row>
    <row r="76" spans="1:32" ht="20.25" customHeight="1">
      <c r="A76" s="132"/>
      <c r="B76" s="13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row>
    <row r="77" spans="1:32" ht="20.25" customHeight="1">
      <c r="A77" s="132"/>
      <c r="B77" s="13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row>
    <row r="78" spans="1:32" ht="20.25" customHeight="1">
      <c r="A78" s="132"/>
      <c r="B78" s="13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row>
    <row r="79" spans="1:32" ht="20.25" customHeight="1">
      <c r="A79" s="132"/>
      <c r="B79" s="13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row>
    <row r="80" spans="1:32" ht="20.25" customHeight="1">
      <c r="A80" s="132"/>
      <c r="B80" s="13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row>
    <row r="81" spans="1:32" ht="20.25" customHeight="1">
      <c r="A81" s="132"/>
      <c r="B81" s="13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row>
    <row r="82" spans="1:32" ht="20.25" customHeight="1">
      <c r="A82" s="132"/>
      <c r="B82" s="13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row>
    <row r="83" spans="1:32" ht="20.25" customHeight="1">
      <c r="A83" s="132"/>
      <c r="B83" s="13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row>
    <row r="84" spans="1:32" ht="20.25" customHeight="1">
      <c r="A84" s="132"/>
      <c r="B84" s="13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row>
    <row r="85" spans="1:32" ht="20.25" customHeight="1">
      <c r="A85" s="132"/>
      <c r="B85" s="13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row>
    <row r="86" spans="1:32" ht="20.25" customHeight="1">
      <c r="A86" s="132"/>
      <c r="B86" s="13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row>
    <row r="87" spans="1:32" ht="20.25" customHeight="1">
      <c r="A87" s="132"/>
      <c r="B87" s="13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row>
    <row r="88" spans="1:32" ht="20.25" customHeight="1">
      <c r="A88" s="132"/>
      <c r="B88" s="13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row>
    <row r="89" spans="1:32" ht="20.25" customHeight="1">
      <c r="A89" s="132"/>
      <c r="B89" s="13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row>
    <row r="90" spans="1:32" ht="20.25" customHeight="1">
      <c r="A90" s="132"/>
      <c r="B90" s="13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row>
    <row r="91" spans="1:32" ht="20.25" customHeight="1">
      <c r="A91" s="132"/>
      <c r="B91" s="13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row>
    <row r="92" spans="1:32" ht="20.25" customHeight="1">
      <c r="A92" s="132"/>
      <c r="B92" s="13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row>
    <row r="93" spans="1:32" ht="20.25" customHeight="1">
      <c r="A93" s="132"/>
      <c r="B93" s="13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row>
    <row r="94" spans="1:32" ht="20.25" customHeight="1">
      <c r="A94" s="132"/>
      <c r="B94" s="13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row>
    <row r="95" spans="1:32" ht="20.25" customHeight="1">
      <c r="A95" s="132"/>
      <c r="B95" s="13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row>
    <row r="96" spans="1:32" ht="20.25" customHeight="1">
      <c r="A96" s="132"/>
      <c r="B96" s="13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c r="AF96" s="152"/>
    </row>
    <row r="97" spans="1:32" ht="20.25" customHeight="1">
      <c r="A97" s="132"/>
      <c r="B97" s="13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row>
    <row r="98" spans="1:32" ht="20.25" customHeight="1">
      <c r="A98" s="132"/>
      <c r="B98" s="13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row>
    <row r="99" spans="1:32" ht="20.25" customHeight="1">
      <c r="A99" s="132"/>
      <c r="B99" s="13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row>
    <row r="100" spans="1:32" ht="20.25" customHeight="1">
      <c r="A100" s="132"/>
      <c r="B100" s="13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row>
    <row r="101" spans="1:32" ht="20.25" customHeight="1">
      <c r="A101" s="132"/>
      <c r="B101" s="13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row>
    <row r="102" spans="1:32" ht="20.25" customHeight="1">
      <c r="A102" s="132"/>
      <c r="B102" s="13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row>
    <row r="103" spans="1:32" ht="20.25" customHeight="1">
      <c r="A103" s="132"/>
      <c r="B103" s="13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row>
    <row r="104" spans="1:32" ht="20.25" customHeight="1">
      <c r="A104" s="132"/>
      <c r="B104" s="13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row>
    <row r="105" spans="1:32" ht="20.25" customHeight="1">
      <c r="A105" s="132"/>
      <c r="B105" s="13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row>
    <row r="106" spans="1:32" ht="20.25" customHeight="1">
      <c r="A106" s="132"/>
      <c r="B106" s="13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row>
    <row r="107" spans="1:32" ht="20.25" customHeight="1">
      <c r="A107" s="132"/>
      <c r="B107" s="13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152"/>
    </row>
    <row r="108" spans="1:32" ht="20.25" customHeight="1">
      <c r="A108" s="132"/>
      <c r="B108" s="13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row>
    <row r="109" spans="1:32" ht="20.25" customHeight="1">
      <c r="A109" s="132"/>
      <c r="B109" s="13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row>
    <row r="110" spans="1:32" ht="20.25" customHeight="1">
      <c r="A110" s="132"/>
      <c r="B110" s="13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row>
    <row r="111" spans="1:32" ht="20.25" customHeight="1">
      <c r="A111" s="132"/>
      <c r="B111" s="13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row>
    <row r="112" spans="1:32" ht="20.25" customHeight="1">
      <c r="A112" s="132"/>
      <c r="B112" s="13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row>
    <row r="113" spans="1:32" ht="20.25" customHeight="1">
      <c r="A113" s="132"/>
      <c r="B113" s="13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c r="AE113" s="152"/>
      <c r="AF113" s="152"/>
    </row>
    <row r="114" spans="1:32" ht="20.25" customHeight="1">
      <c r="A114" s="132"/>
      <c r="B114" s="13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row>
    <row r="115" spans="1:32" ht="20.25" customHeight="1">
      <c r="A115" s="132"/>
      <c r="B115" s="13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row>
    <row r="116" spans="1:32" ht="20.25" customHeight="1">
      <c r="A116" s="132"/>
      <c r="B116" s="13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row>
    <row r="117" spans="1:32" ht="20.25" customHeight="1">
      <c r="A117" s="132"/>
      <c r="B117" s="13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row>
    <row r="118" spans="1:32" ht="20.25" customHeight="1">
      <c r="A118" s="132"/>
      <c r="B118" s="13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row>
    <row r="119" spans="1:32" ht="20.25" customHeight="1">
      <c r="A119" s="132"/>
      <c r="B119" s="13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c r="AF119" s="152"/>
    </row>
    <row r="120" spans="1:32" ht="20.25" customHeight="1">
      <c r="A120" s="132"/>
      <c r="B120" s="13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c r="AF120" s="152"/>
    </row>
    <row r="121" spans="1:32" ht="20.25" customHeight="1">
      <c r="A121" s="132"/>
      <c r="B121" s="13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row>
    <row r="122" spans="1:32" ht="20.25" customHeight="1">
      <c r="A122" s="132"/>
      <c r="B122" s="13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row>
    <row r="123" spans="1:32" ht="20.25" customHeight="1">
      <c r="A123" s="132"/>
      <c r="B123" s="13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row>
    <row r="124" spans="1:32" ht="20.25" customHeight="1">
      <c r="A124" s="132"/>
      <c r="B124" s="13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row>
    <row r="125" spans="1:32" ht="20.25" customHeight="1">
      <c r="A125" s="132"/>
      <c r="B125" s="13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row>
    <row r="126" spans="1:32" ht="20.25" customHeight="1">
      <c r="A126" s="132"/>
      <c r="B126" s="13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52"/>
      <c r="AC126" s="152"/>
      <c r="AD126" s="152"/>
      <c r="AE126" s="152"/>
      <c r="AF126" s="152"/>
    </row>
    <row r="127" spans="1:32" ht="20.25" customHeight="1">
      <c r="A127" s="132"/>
      <c r="B127" s="13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row>
    <row r="128" spans="1:32" ht="20.25" customHeight="1">
      <c r="A128" s="132"/>
      <c r="B128" s="13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row>
    <row r="129" spans="1:32" ht="20.25" customHeight="1">
      <c r="A129" s="132"/>
      <c r="B129" s="13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row>
    <row r="130" spans="1:32" ht="20.25" customHeight="1">
      <c r="A130" s="132"/>
      <c r="B130" s="13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row>
    <row r="131" spans="1:32" ht="20.25" customHeight="1">
      <c r="A131" s="132"/>
      <c r="B131" s="13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row>
    <row r="132" spans="1:32" ht="20.25" customHeight="1">
      <c r="A132" s="132"/>
      <c r="B132" s="13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row>
    <row r="133" spans="1:32" ht="20.25" customHeight="1">
      <c r="A133" s="132"/>
      <c r="B133" s="13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row>
    <row r="134" spans="1:32" ht="20.25" customHeight="1">
      <c r="A134" s="132"/>
      <c r="B134" s="13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row>
    <row r="135" spans="1:32" ht="20.25" customHeight="1">
      <c r="A135" s="132"/>
      <c r="B135" s="13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c r="AA135" s="152"/>
      <c r="AB135" s="152"/>
      <c r="AC135" s="152"/>
      <c r="AD135" s="152"/>
      <c r="AE135" s="152"/>
      <c r="AF135" s="152"/>
    </row>
    <row r="136" spans="1:32" ht="20.25" customHeight="1">
      <c r="A136" s="132"/>
      <c r="B136" s="13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row>
    <row r="137" spans="1:32" ht="20.25" customHeight="1">
      <c r="A137" s="132"/>
      <c r="B137" s="13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row>
    <row r="138" spans="1:32" ht="20.25" customHeight="1">
      <c r="A138" s="132"/>
      <c r="B138" s="13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row>
    <row r="139" spans="1:32" ht="20.25" customHeight="1">
      <c r="A139" s="132"/>
      <c r="B139" s="13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c r="AE139" s="152"/>
      <c r="AF139" s="152"/>
    </row>
    <row r="140" spans="1:32" ht="20.25" customHeight="1">
      <c r="A140" s="132"/>
      <c r="B140" s="13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row>
    <row r="141" spans="1:32" ht="20.25" customHeight="1">
      <c r="A141" s="132"/>
      <c r="B141" s="13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row>
    <row r="142" spans="1:32" ht="20.25" customHeight="1">
      <c r="A142" s="132"/>
      <c r="B142" s="13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row>
    <row r="143" spans="1:32" ht="20.25" customHeight="1">
      <c r="A143" s="132"/>
      <c r="B143" s="13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row>
    <row r="144" spans="1:32" ht="20.25" customHeight="1">
      <c r="A144" s="132"/>
      <c r="B144" s="13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row>
    <row r="145" spans="1:32" ht="20.25" customHeight="1">
      <c r="A145" s="132"/>
      <c r="B145" s="13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row>
    <row r="146" spans="1:32" ht="20.25" customHeight="1">
      <c r="A146" s="132"/>
      <c r="B146" s="13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row>
    <row r="147" spans="1:32" ht="20.25" customHeight="1">
      <c r="A147" s="132"/>
      <c r="B147" s="13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c r="AA147" s="152"/>
      <c r="AB147" s="152"/>
      <c r="AC147" s="152"/>
      <c r="AD147" s="152"/>
      <c r="AE147" s="152"/>
      <c r="AF147" s="152"/>
    </row>
    <row r="148" spans="1:32" ht="20.25" customHeight="1">
      <c r="A148" s="132"/>
      <c r="B148" s="13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2"/>
    </row>
    <row r="149" spans="1:32" ht="20.25" customHeight="1">
      <c r="A149" s="132"/>
      <c r="B149" s="13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row>
    <row r="150" spans="1:32" ht="20.25" customHeight="1">
      <c r="A150" s="132"/>
      <c r="B150" s="13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row>
    <row r="151" spans="1:32" ht="20.25" customHeight="1">
      <c r="A151" s="132"/>
      <c r="B151" s="13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row>
    <row r="152" spans="1:32" ht="20.25" customHeight="1">
      <c r="A152" s="132"/>
      <c r="B152" s="13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c r="AA152" s="152"/>
      <c r="AB152" s="152"/>
      <c r="AC152" s="152"/>
      <c r="AD152" s="152"/>
      <c r="AE152" s="152"/>
      <c r="AF152" s="152"/>
    </row>
    <row r="153" spans="1:32" ht="20.25" customHeight="1">
      <c r="A153" s="132"/>
      <c r="B153" s="13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c r="AE153" s="152"/>
      <c r="AF153" s="152"/>
    </row>
    <row r="154" spans="1:32" ht="20.25" customHeight="1">
      <c r="A154" s="132"/>
      <c r="B154" s="13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c r="AE154" s="152"/>
      <c r="AF154" s="152"/>
    </row>
    <row r="155" spans="1:32" ht="20.25" customHeight="1">
      <c r="A155" s="132"/>
      <c r="B155" s="13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c r="AE155" s="152"/>
      <c r="AF155" s="152"/>
    </row>
    <row r="156" spans="1:32" ht="20.25" customHeight="1">
      <c r="A156" s="132"/>
      <c r="B156" s="13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152"/>
    </row>
    <row r="157" spans="1:32" ht="20.25" customHeight="1">
      <c r="A157" s="132"/>
      <c r="B157" s="13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row>
    <row r="158" spans="1:32" ht="20.25" customHeight="1">
      <c r="A158" s="132"/>
      <c r="B158" s="13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row>
    <row r="159" spans="1:32" ht="20.25" customHeight="1">
      <c r="A159" s="132"/>
      <c r="B159" s="13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row>
    <row r="160" spans="1:32" ht="20.25" customHeight="1">
      <c r="A160" s="132"/>
      <c r="B160" s="13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row>
    <row r="161" spans="1:32" ht="20.25" customHeight="1">
      <c r="A161" s="132"/>
      <c r="B161" s="13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c r="AA161" s="152"/>
      <c r="AB161" s="152"/>
      <c r="AC161" s="152"/>
      <c r="AD161" s="152"/>
      <c r="AE161" s="152"/>
      <c r="AF161" s="152"/>
    </row>
    <row r="162" spans="1:32" ht="20.25" customHeight="1">
      <c r="A162" s="132"/>
      <c r="B162" s="13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c r="AA162" s="152"/>
      <c r="AB162" s="152"/>
      <c r="AC162" s="152"/>
      <c r="AD162" s="152"/>
      <c r="AE162" s="152"/>
      <c r="AF162" s="152"/>
    </row>
    <row r="163" spans="1:32" ht="20.25" customHeight="1">
      <c r="A163" s="132"/>
      <c r="B163" s="13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52"/>
      <c r="AC163" s="152"/>
      <c r="AD163" s="152"/>
      <c r="AE163" s="152"/>
      <c r="AF163" s="152"/>
    </row>
    <row r="164" spans="1:32" ht="20.25" customHeight="1">
      <c r="A164" s="132"/>
      <c r="B164" s="13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2"/>
    </row>
    <row r="165" spans="1:32" ht="20.25" customHeight="1">
      <c r="A165" s="132"/>
      <c r="B165" s="13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row>
    <row r="166" spans="1:32" ht="20.25" customHeight="1">
      <c r="A166" s="132"/>
      <c r="B166" s="13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row>
    <row r="167" spans="1:32" ht="20.25" customHeight="1">
      <c r="A167" s="132"/>
      <c r="B167" s="13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row>
    <row r="168" spans="1:32" ht="20.25" customHeight="1">
      <c r="A168" s="132"/>
      <c r="B168" s="13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row>
    <row r="169" spans="1:32" ht="20.25" customHeight="1">
      <c r="A169" s="132"/>
      <c r="B169" s="13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row>
    <row r="170" spans="1:32" ht="20.25" customHeight="1">
      <c r="A170" s="132"/>
      <c r="B170" s="13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row>
    <row r="171" spans="1:32" ht="20.25" customHeight="1">
      <c r="A171" s="132"/>
      <c r="B171" s="13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row>
    <row r="172" spans="1:32" ht="20.25" customHeight="1">
      <c r="A172" s="132"/>
      <c r="B172" s="13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c r="AA172" s="152"/>
      <c r="AB172" s="152"/>
      <c r="AC172" s="152"/>
      <c r="AD172" s="152"/>
      <c r="AE172" s="152"/>
      <c r="AF172" s="152"/>
    </row>
    <row r="173" spans="1:32" ht="20.25" customHeight="1">
      <c r="A173" s="132"/>
      <c r="B173" s="13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c r="AA173" s="152"/>
      <c r="AB173" s="152"/>
      <c r="AC173" s="152"/>
      <c r="AD173" s="152"/>
      <c r="AE173" s="152"/>
      <c r="AF173" s="152"/>
    </row>
    <row r="174" spans="1:32" ht="20.25" customHeight="1">
      <c r="A174" s="132"/>
      <c r="B174" s="13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52"/>
      <c r="AC174" s="152"/>
      <c r="AD174" s="152"/>
      <c r="AE174" s="152"/>
      <c r="AF174" s="152"/>
    </row>
    <row r="175" spans="1:32" ht="20.25" customHeight="1">
      <c r="A175" s="132"/>
      <c r="B175" s="13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row>
    <row r="176" spans="1:32" ht="20.25" customHeight="1">
      <c r="A176" s="132"/>
      <c r="B176" s="13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row>
    <row r="177" spans="1:32" ht="20.25" customHeight="1">
      <c r="A177" s="132"/>
      <c r="B177" s="13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row>
    <row r="178" spans="1:32" ht="20.25" customHeight="1">
      <c r="A178" s="132"/>
      <c r="B178" s="13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row>
    <row r="179" spans="1:32" ht="20.25" customHeight="1">
      <c r="A179" s="132"/>
      <c r="B179" s="13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E179" s="152"/>
      <c r="AF179" s="152"/>
    </row>
    <row r="180" spans="1:32" ht="20.25" customHeight="1">
      <c r="A180" s="132"/>
      <c r="B180" s="13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row>
    <row r="181" spans="1:32" ht="20.25" customHeight="1">
      <c r="A181" s="132"/>
      <c r="B181" s="13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row>
    <row r="182" spans="1:32" ht="20.25" customHeight="1">
      <c r="A182" s="132"/>
      <c r="B182" s="13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52"/>
      <c r="AC182" s="152"/>
      <c r="AD182" s="152"/>
      <c r="AE182" s="152"/>
      <c r="AF182" s="152"/>
    </row>
    <row r="183" spans="1:32" ht="20.25" customHeight="1">
      <c r="A183" s="132"/>
      <c r="B183" s="13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row>
    <row r="184" spans="1:32" ht="20.25" customHeight="1">
      <c r="A184" s="132"/>
      <c r="B184" s="13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row>
    <row r="185" spans="1:32" ht="20.25" customHeight="1">
      <c r="A185" s="132"/>
      <c r="B185" s="13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row>
    <row r="186" spans="1:32" ht="20.25" customHeight="1">
      <c r="A186" s="132"/>
      <c r="B186" s="13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row>
    <row r="187" spans="1:32" ht="20.25" customHeight="1">
      <c r="A187" s="132"/>
      <c r="B187" s="13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row>
    <row r="188" spans="1:32" ht="20.25" customHeight="1">
      <c r="A188" s="132"/>
      <c r="B188" s="13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row>
    <row r="189" spans="1:32" ht="20.25" customHeight="1">
      <c r="A189" s="132"/>
      <c r="B189" s="13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row>
    <row r="190" spans="1:32" ht="20.25" customHeight="1">
      <c r="A190" s="132"/>
      <c r="B190" s="13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row>
    <row r="191" spans="1:32" ht="20.25" customHeight="1">
      <c r="A191" s="132"/>
      <c r="B191" s="13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row>
    <row r="192" spans="1:32" ht="20.25" customHeight="1">
      <c r="A192" s="132"/>
      <c r="B192" s="13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c r="AA192" s="152"/>
      <c r="AB192" s="152"/>
      <c r="AC192" s="152"/>
      <c r="AD192" s="152"/>
      <c r="AE192" s="152"/>
      <c r="AF192" s="152"/>
    </row>
    <row r="193" spans="1:32" ht="20.25" customHeight="1">
      <c r="A193" s="132"/>
      <c r="B193" s="13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row>
    <row r="194" spans="1:32" ht="20.25" customHeight="1">
      <c r="A194" s="132"/>
      <c r="B194" s="13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c r="AA194" s="152"/>
      <c r="AB194" s="152"/>
      <c r="AC194" s="152"/>
      <c r="AD194" s="152"/>
      <c r="AE194" s="152"/>
      <c r="AF194" s="152"/>
    </row>
    <row r="195" spans="1:32" ht="20.25" customHeight="1">
      <c r="A195" s="132"/>
      <c r="B195" s="13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c r="AA195" s="152"/>
      <c r="AB195" s="152"/>
      <c r="AC195" s="152"/>
      <c r="AD195" s="152"/>
      <c r="AE195" s="152"/>
      <c r="AF195" s="152"/>
    </row>
    <row r="196" spans="1:32" ht="20.25" customHeight="1">
      <c r="A196" s="132"/>
      <c r="B196" s="13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c r="AA196" s="152"/>
      <c r="AB196" s="152"/>
      <c r="AC196" s="152"/>
      <c r="AD196" s="152"/>
      <c r="AE196" s="152"/>
      <c r="AF196" s="152"/>
    </row>
    <row r="197" spans="1:32" ht="20.25" customHeight="1">
      <c r="A197" s="132"/>
      <c r="B197" s="13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c r="AA197" s="152"/>
      <c r="AB197" s="152"/>
      <c r="AC197" s="152"/>
      <c r="AD197" s="152"/>
      <c r="AE197" s="152"/>
      <c r="AF197" s="152"/>
    </row>
    <row r="198" spans="1:32" ht="20.25" customHeight="1">
      <c r="A198" s="132"/>
      <c r="B198" s="13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c r="AA198" s="152"/>
      <c r="AB198" s="152"/>
      <c r="AC198" s="152"/>
      <c r="AD198" s="152"/>
      <c r="AE198" s="152"/>
      <c r="AF198" s="152"/>
    </row>
    <row r="199" spans="1:32" ht="20.25" customHeight="1">
      <c r="A199" s="132"/>
      <c r="B199" s="13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c r="AA199" s="152"/>
      <c r="AB199" s="152"/>
      <c r="AC199" s="152"/>
      <c r="AD199" s="152"/>
      <c r="AE199" s="152"/>
      <c r="AF199" s="152"/>
    </row>
    <row r="200" spans="1:32" ht="20.25" customHeight="1">
      <c r="A200" s="132"/>
      <c r="B200" s="13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row>
    <row r="201" spans="1:32" ht="20.25" customHeight="1">
      <c r="A201" s="132"/>
      <c r="B201" s="13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c r="AA201" s="152"/>
      <c r="AB201" s="152"/>
      <c r="AC201" s="152"/>
      <c r="AD201" s="152"/>
      <c r="AE201" s="152"/>
      <c r="AF201" s="152"/>
    </row>
    <row r="202" spans="1:32" ht="20.25" customHeight="1">
      <c r="A202" s="132"/>
      <c r="B202" s="13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c r="AE202" s="152"/>
      <c r="AF202" s="152"/>
    </row>
    <row r="203" spans="1:32" ht="20.25" customHeight="1">
      <c r="A203" s="132"/>
      <c r="B203" s="13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c r="AE203" s="152"/>
      <c r="AF203" s="152"/>
    </row>
    <row r="204" spans="1:32" ht="20.25" customHeight="1">
      <c r="A204" s="132"/>
      <c r="B204" s="13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152"/>
      <c r="AE204" s="152"/>
      <c r="AF204" s="152"/>
    </row>
    <row r="205" spans="1:32" ht="20.25" customHeight="1">
      <c r="A205" s="132"/>
      <c r="B205" s="13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c r="AA205" s="152"/>
      <c r="AB205" s="152"/>
      <c r="AC205" s="152"/>
      <c r="AD205" s="152"/>
      <c r="AE205" s="152"/>
      <c r="AF205" s="152"/>
    </row>
    <row r="206" spans="1:32" ht="20.25" customHeight="1">
      <c r="A206" s="132"/>
      <c r="B206" s="13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c r="AA206" s="152"/>
      <c r="AB206" s="152"/>
      <c r="AC206" s="152"/>
      <c r="AD206" s="152"/>
      <c r="AE206" s="152"/>
      <c r="AF206" s="152"/>
    </row>
    <row r="207" spans="1:32" ht="20.25" customHeight="1">
      <c r="A207" s="132"/>
      <c r="B207" s="13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c r="AA207" s="152"/>
      <c r="AB207" s="152"/>
      <c r="AC207" s="152"/>
      <c r="AD207" s="152"/>
      <c r="AE207" s="152"/>
      <c r="AF207" s="152"/>
    </row>
    <row r="208" spans="1:32" ht="20.25" customHeight="1">
      <c r="A208" s="132"/>
      <c r="B208" s="13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52"/>
      <c r="AC208" s="152"/>
      <c r="AD208" s="152"/>
      <c r="AE208" s="152"/>
      <c r="AF208" s="152"/>
    </row>
    <row r="209" spans="1:32" ht="20.25" customHeight="1">
      <c r="A209" s="132"/>
      <c r="B209" s="13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row>
    <row r="210" spans="1:32" ht="20.25" customHeight="1">
      <c r="A210" s="132"/>
      <c r="B210" s="13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52"/>
      <c r="AC210" s="152"/>
      <c r="AD210" s="152"/>
      <c r="AE210" s="152"/>
      <c r="AF210" s="152"/>
    </row>
    <row r="211" spans="1:32" ht="20.25" customHeight="1">
      <c r="A211" s="132"/>
      <c r="B211" s="13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c r="AA211" s="152"/>
      <c r="AB211" s="152"/>
      <c r="AC211" s="152"/>
      <c r="AD211" s="152"/>
      <c r="AE211" s="152"/>
      <c r="AF211" s="152"/>
    </row>
    <row r="212" spans="1:32" ht="20.25" customHeight="1">
      <c r="A212" s="132"/>
      <c r="B212" s="13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c r="AA212" s="152"/>
      <c r="AB212" s="152"/>
      <c r="AC212" s="152"/>
      <c r="AD212" s="152"/>
      <c r="AE212" s="152"/>
      <c r="AF212" s="152"/>
    </row>
    <row r="213" spans="1:32" ht="20.25" customHeight="1">
      <c r="A213" s="132"/>
      <c r="B213" s="13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c r="AA213" s="152"/>
      <c r="AB213" s="152"/>
      <c r="AC213" s="152"/>
      <c r="AD213" s="152"/>
      <c r="AE213" s="152"/>
      <c r="AF213" s="152"/>
    </row>
    <row r="214" spans="1:32" ht="20.25" customHeight="1">
      <c r="A214" s="132"/>
      <c r="B214" s="13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c r="AA214" s="152"/>
      <c r="AB214" s="152"/>
      <c r="AC214" s="152"/>
      <c r="AD214" s="152"/>
      <c r="AE214" s="152"/>
      <c r="AF214" s="152"/>
    </row>
    <row r="215" spans="1:32" ht="20.25" customHeight="1">
      <c r="A215" s="132"/>
      <c r="B215" s="13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c r="AA215" s="152"/>
      <c r="AB215" s="152"/>
      <c r="AC215" s="152"/>
      <c r="AD215" s="152"/>
      <c r="AE215" s="152"/>
      <c r="AF215" s="152"/>
    </row>
    <row r="216" spans="1:32" ht="20.25" customHeight="1">
      <c r="A216" s="132"/>
      <c r="B216" s="13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c r="AA216" s="152"/>
      <c r="AB216" s="152"/>
      <c r="AC216" s="152"/>
      <c r="AD216" s="152"/>
      <c r="AE216" s="152"/>
      <c r="AF216" s="152"/>
    </row>
    <row r="217" spans="1:32" ht="20.25" customHeight="1">
      <c r="A217" s="132"/>
      <c r="B217" s="13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c r="AA217" s="152"/>
      <c r="AB217" s="152"/>
      <c r="AC217" s="152"/>
      <c r="AD217" s="152"/>
      <c r="AE217" s="152"/>
      <c r="AF217" s="152"/>
    </row>
    <row r="218" spans="1:32" ht="20.25" customHeight="1">
      <c r="A218" s="132"/>
      <c r="B218" s="13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c r="AA218" s="152"/>
      <c r="AB218" s="152"/>
      <c r="AC218" s="152"/>
      <c r="AD218" s="152"/>
      <c r="AE218" s="152"/>
      <c r="AF218" s="152"/>
    </row>
    <row r="219" spans="1:32" ht="20.25" customHeight="1">
      <c r="A219" s="132"/>
      <c r="B219" s="13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c r="AA219" s="152"/>
      <c r="AB219" s="152"/>
      <c r="AC219" s="152"/>
      <c r="AD219" s="152"/>
      <c r="AE219" s="152"/>
      <c r="AF219" s="152"/>
    </row>
    <row r="220" spans="1:32" ht="20.25" customHeight="1">
      <c r="A220" s="132"/>
      <c r="B220" s="13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c r="AA220" s="152"/>
      <c r="AB220" s="152"/>
      <c r="AC220" s="152"/>
      <c r="AD220" s="152"/>
      <c r="AE220" s="152"/>
      <c r="AF220" s="152"/>
    </row>
    <row r="221" spans="1:32" ht="20.25" customHeight="1">
      <c r="A221" s="132"/>
      <c r="B221" s="13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c r="AA221" s="152"/>
      <c r="AB221" s="152"/>
      <c r="AC221" s="152"/>
      <c r="AD221" s="152"/>
      <c r="AE221" s="152"/>
      <c r="AF221" s="152"/>
    </row>
    <row r="222" spans="1:32" ht="20.25" customHeight="1">
      <c r="A222" s="132"/>
      <c r="B222" s="13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c r="AA222" s="152"/>
      <c r="AB222" s="152"/>
      <c r="AC222" s="152"/>
      <c r="AD222" s="152"/>
      <c r="AE222" s="152"/>
      <c r="AF222" s="152"/>
    </row>
    <row r="223" spans="1:32" ht="20.25" customHeight="1">
      <c r="A223" s="132"/>
      <c r="B223" s="13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c r="AA223" s="152"/>
      <c r="AB223" s="152"/>
      <c r="AC223" s="152"/>
      <c r="AD223" s="152"/>
      <c r="AE223" s="152"/>
      <c r="AF223" s="152"/>
    </row>
    <row r="224" spans="1:32" ht="20.25" customHeight="1">
      <c r="A224" s="132"/>
      <c r="B224" s="13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c r="AA224" s="152"/>
      <c r="AB224" s="152"/>
      <c r="AC224" s="152"/>
      <c r="AD224" s="152"/>
      <c r="AE224" s="152"/>
      <c r="AF224" s="152"/>
    </row>
    <row r="225" spans="1:32" ht="20.25" customHeight="1">
      <c r="A225" s="132"/>
      <c r="B225" s="13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c r="AA225" s="152"/>
      <c r="AB225" s="152"/>
      <c r="AC225" s="152"/>
      <c r="AD225" s="152"/>
      <c r="AE225" s="152"/>
      <c r="AF225" s="152"/>
    </row>
    <row r="226" spans="1:32" ht="20.25" customHeight="1">
      <c r="A226" s="132"/>
      <c r="B226" s="13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c r="AA226" s="152"/>
      <c r="AB226" s="152"/>
      <c r="AC226" s="152"/>
      <c r="AD226" s="152"/>
      <c r="AE226" s="152"/>
      <c r="AF226" s="152"/>
    </row>
    <row r="227" spans="1:32" ht="20.25" customHeight="1">
      <c r="A227" s="132"/>
      <c r="B227" s="13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c r="AA227" s="152"/>
      <c r="AB227" s="152"/>
      <c r="AC227" s="152"/>
      <c r="AD227" s="152"/>
      <c r="AE227" s="152"/>
      <c r="AF227" s="152"/>
    </row>
    <row r="228" spans="1:32" ht="20.25" customHeight="1">
      <c r="A228" s="132"/>
      <c r="B228" s="13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c r="AA228" s="152"/>
      <c r="AB228" s="152"/>
      <c r="AC228" s="152"/>
      <c r="AD228" s="152"/>
      <c r="AE228" s="152"/>
      <c r="AF228" s="152"/>
    </row>
    <row r="229" spans="1:32" ht="20.25" customHeight="1">
      <c r="A229" s="132"/>
      <c r="B229" s="13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c r="AA229" s="152"/>
      <c r="AB229" s="152"/>
      <c r="AC229" s="152"/>
      <c r="AD229" s="152"/>
      <c r="AE229" s="152"/>
      <c r="AF229" s="152"/>
    </row>
    <row r="230" spans="1:32" ht="20.25" customHeight="1">
      <c r="A230" s="132"/>
      <c r="B230" s="13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c r="AA230" s="152"/>
      <c r="AB230" s="152"/>
      <c r="AC230" s="152"/>
      <c r="AD230" s="152"/>
      <c r="AE230" s="152"/>
      <c r="AF230" s="152"/>
    </row>
    <row r="231" spans="1:32" ht="20.25" customHeight="1">
      <c r="A231" s="132"/>
      <c r="B231" s="13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c r="AA231" s="152"/>
      <c r="AB231" s="152"/>
      <c r="AC231" s="152"/>
      <c r="AD231" s="152"/>
      <c r="AE231" s="152"/>
      <c r="AF231" s="152"/>
    </row>
    <row r="232" spans="1:32" ht="20.25" customHeight="1">
      <c r="A232" s="132"/>
      <c r="B232" s="13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52"/>
      <c r="AC232" s="152"/>
      <c r="AD232" s="152"/>
      <c r="AE232" s="152"/>
      <c r="AF232" s="152"/>
    </row>
    <row r="233" spans="1:32" ht="20.25" customHeight="1">
      <c r="A233" s="132"/>
      <c r="B233" s="13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52"/>
      <c r="AC233" s="152"/>
      <c r="AD233" s="152"/>
      <c r="AE233" s="152"/>
      <c r="AF233" s="152"/>
    </row>
    <row r="234" spans="1:32" ht="20.25" customHeight="1">
      <c r="A234" s="132"/>
      <c r="B234" s="13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c r="AA234" s="152"/>
      <c r="AB234" s="152"/>
      <c r="AC234" s="152"/>
      <c r="AD234" s="152"/>
      <c r="AE234" s="152"/>
      <c r="AF234" s="152"/>
    </row>
    <row r="235" spans="1:32" ht="20.25" customHeight="1">
      <c r="A235" s="132"/>
      <c r="B235" s="13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c r="AA235" s="152"/>
      <c r="AB235" s="152"/>
      <c r="AC235" s="152"/>
      <c r="AD235" s="152"/>
      <c r="AE235" s="152"/>
      <c r="AF235" s="152"/>
    </row>
    <row r="236" spans="1:32" ht="20.25" customHeight="1">
      <c r="A236" s="132"/>
      <c r="B236" s="13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c r="AA236" s="152"/>
      <c r="AB236" s="152"/>
      <c r="AC236" s="152"/>
      <c r="AD236" s="152"/>
      <c r="AE236" s="152"/>
      <c r="AF236" s="152"/>
    </row>
    <row r="237" spans="1:32" ht="20.25" customHeight="1">
      <c r="A237" s="132"/>
      <c r="B237" s="13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c r="AA237" s="152"/>
      <c r="AB237" s="152"/>
      <c r="AC237" s="152"/>
      <c r="AD237" s="152"/>
      <c r="AE237" s="152"/>
      <c r="AF237" s="152"/>
    </row>
    <row r="238" spans="1:32" ht="20.25" customHeight="1">
      <c r="A238" s="132"/>
      <c r="B238" s="13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c r="AA238" s="152"/>
      <c r="AB238" s="152"/>
      <c r="AC238" s="152"/>
      <c r="AD238" s="152"/>
      <c r="AE238" s="152"/>
      <c r="AF238" s="152"/>
    </row>
    <row r="239" spans="1:32" ht="20.25" customHeight="1">
      <c r="A239" s="132"/>
      <c r="B239" s="13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c r="AA239" s="152"/>
      <c r="AB239" s="152"/>
      <c r="AC239" s="152"/>
      <c r="AD239" s="152"/>
      <c r="AE239" s="152"/>
      <c r="AF239" s="152"/>
    </row>
    <row r="240" spans="1:32" ht="20.25" customHeight="1">
      <c r="A240" s="132"/>
      <c r="B240" s="13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c r="AA240" s="152"/>
      <c r="AB240" s="152"/>
      <c r="AC240" s="152"/>
      <c r="AD240" s="152"/>
      <c r="AE240" s="152"/>
      <c r="AF240" s="152"/>
    </row>
    <row r="241" spans="1:32" ht="20.25" customHeight="1">
      <c r="A241" s="132"/>
      <c r="B241" s="13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c r="AA241" s="152"/>
      <c r="AB241" s="152"/>
      <c r="AC241" s="152"/>
      <c r="AD241" s="152"/>
      <c r="AE241" s="152"/>
      <c r="AF241" s="152"/>
    </row>
    <row r="242" spans="1:32" ht="20.25" customHeight="1">
      <c r="A242" s="132"/>
      <c r="B242" s="13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c r="AA242" s="152"/>
      <c r="AB242" s="152"/>
      <c r="AC242" s="152"/>
      <c r="AD242" s="152"/>
      <c r="AE242" s="152"/>
      <c r="AF242" s="152"/>
    </row>
    <row r="243" spans="1:32" ht="20.25" customHeight="1">
      <c r="A243" s="132"/>
      <c r="B243" s="13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c r="AA243" s="152"/>
      <c r="AB243" s="152"/>
      <c r="AC243" s="152"/>
      <c r="AD243" s="152"/>
      <c r="AE243" s="152"/>
      <c r="AF243" s="152"/>
    </row>
    <row r="244" spans="1:32" ht="20.25" customHeight="1">
      <c r="A244" s="132"/>
      <c r="B244" s="13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c r="AA244" s="152"/>
      <c r="AB244" s="152"/>
      <c r="AC244" s="152"/>
      <c r="AD244" s="152"/>
      <c r="AE244" s="152"/>
      <c r="AF244" s="152"/>
    </row>
    <row r="245" spans="1:32" ht="20.25" customHeight="1">
      <c r="A245" s="132"/>
      <c r="B245" s="13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c r="AA245" s="152"/>
      <c r="AB245" s="152"/>
      <c r="AC245" s="152"/>
      <c r="AD245" s="152"/>
      <c r="AE245" s="152"/>
      <c r="AF245" s="152"/>
    </row>
    <row r="246" spans="1:32" ht="20.25" customHeight="1">
      <c r="A246" s="132"/>
      <c r="B246" s="13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c r="AA246" s="152"/>
      <c r="AB246" s="152"/>
      <c r="AC246" s="152"/>
      <c r="AD246" s="152"/>
      <c r="AE246" s="152"/>
      <c r="AF246" s="152"/>
    </row>
    <row r="247" spans="1:32" ht="20.25" customHeight="1">
      <c r="A247" s="132"/>
      <c r="B247" s="13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c r="AA247" s="152"/>
      <c r="AB247" s="152"/>
      <c r="AC247" s="152"/>
      <c r="AD247" s="152"/>
      <c r="AE247" s="152"/>
      <c r="AF247" s="152"/>
    </row>
    <row r="248" spans="1:32" ht="20.25" customHeight="1">
      <c r="A248" s="132"/>
      <c r="B248" s="13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c r="AA248" s="152"/>
      <c r="AB248" s="152"/>
      <c r="AC248" s="152"/>
      <c r="AD248" s="152"/>
      <c r="AE248" s="152"/>
      <c r="AF248" s="152"/>
    </row>
    <row r="249" spans="1:32" ht="20.25" customHeight="1">
      <c r="A249" s="132"/>
      <c r="B249" s="13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c r="AA249" s="152"/>
      <c r="AB249" s="152"/>
      <c r="AC249" s="152"/>
      <c r="AD249" s="152"/>
      <c r="AE249" s="152"/>
      <c r="AF249" s="152"/>
    </row>
    <row r="250" spans="1:32" ht="20.25" customHeight="1">
      <c r="A250" s="132"/>
      <c r="B250" s="13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c r="AA250" s="152"/>
      <c r="AB250" s="152"/>
      <c r="AC250" s="152"/>
      <c r="AD250" s="152"/>
      <c r="AE250" s="152"/>
      <c r="AF250" s="152"/>
    </row>
    <row r="251" spans="1:32" ht="20.25" customHeight="1">
      <c r="A251" s="132"/>
      <c r="B251" s="13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c r="AA251" s="152"/>
      <c r="AB251" s="152"/>
      <c r="AC251" s="152"/>
      <c r="AD251" s="152"/>
      <c r="AE251" s="152"/>
      <c r="AF251" s="152"/>
    </row>
    <row r="252" spans="1:32" ht="20.25" customHeight="1">
      <c r="A252" s="132"/>
      <c r="B252" s="13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c r="AA252" s="152"/>
      <c r="AB252" s="152"/>
      <c r="AC252" s="152"/>
      <c r="AD252" s="152"/>
      <c r="AE252" s="152"/>
      <c r="AF252" s="152"/>
    </row>
    <row r="253" spans="1:32" ht="20.25" customHeight="1">
      <c r="A253" s="132"/>
      <c r="B253" s="13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c r="AA253" s="152"/>
      <c r="AB253" s="152"/>
      <c r="AC253" s="152"/>
      <c r="AD253" s="152"/>
      <c r="AE253" s="152"/>
      <c r="AF253" s="152"/>
    </row>
    <row r="254" spans="1:32" ht="20.25" customHeight="1">
      <c r="A254" s="132"/>
      <c r="B254" s="13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c r="AA254" s="152"/>
      <c r="AB254" s="152"/>
      <c r="AC254" s="152"/>
      <c r="AD254" s="152"/>
      <c r="AE254" s="152"/>
      <c r="AF254" s="152"/>
    </row>
    <row r="255" spans="1:32" ht="20.25" customHeight="1">
      <c r="A255" s="132"/>
      <c r="B255" s="13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c r="AA255" s="152"/>
      <c r="AB255" s="152"/>
      <c r="AC255" s="152"/>
      <c r="AD255" s="152"/>
      <c r="AE255" s="152"/>
      <c r="AF255" s="152"/>
    </row>
    <row r="256" spans="1:32" ht="20.25" customHeight="1">
      <c r="A256" s="132"/>
      <c r="B256" s="13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c r="AA256" s="152"/>
      <c r="AB256" s="152"/>
      <c r="AC256" s="152"/>
      <c r="AD256" s="152"/>
      <c r="AE256" s="152"/>
      <c r="AF256" s="152"/>
    </row>
    <row r="257" spans="1:32" ht="20.25" customHeight="1">
      <c r="A257" s="132"/>
      <c r="B257" s="13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c r="AA257" s="152"/>
      <c r="AB257" s="152"/>
      <c r="AC257" s="152"/>
      <c r="AD257" s="152"/>
      <c r="AE257" s="152"/>
      <c r="AF257" s="152"/>
    </row>
    <row r="258" spans="1:32" ht="20.25" customHeight="1">
      <c r="A258" s="132"/>
      <c r="B258" s="13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c r="AA258" s="152"/>
      <c r="AB258" s="152"/>
      <c r="AC258" s="152"/>
      <c r="AD258" s="152"/>
      <c r="AE258" s="152"/>
      <c r="AF258" s="152"/>
    </row>
    <row r="259" spans="1:32" ht="20.25" customHeight="1">
      <c r="A259" s="132"/>
      <c r="B259" s="13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c r="AA259" s="152"/>
      <c r="AB259" s="152"/>
      <c r="AC259" s="152"/>
      <c r="AD259" s="152"/>
      <c r="AE259" s="152"/>
      <c r="AF259" s="152"/>
    </row>
    <row r="260" spans="1:32" ht="20.25" customHeight="1">
      <c r="A260" s="132"/>
      <c r="B260" s="13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c r="AA260" s="152"/>
      <c r="AB260" s="152"/>
      <c r="AC260" s="152"/>
      <c r="AD260" s="152"/>
      <c r="AE260" s="152"/>
      <c r="AF260" s="152"/>
    </row>
    <row r="261" spans="1:32" ht="20.25" customHeight="1">
      <c r="A261" s="132"/>
      <c r="B261" s="13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c r="AA261" s="152"/>
      <c r="AB261" s="152"/>
      <c r="AC261" s="152"/>
      <c r="AD261" s="152"/>
      <c r="AE261" s="152"/>
      <c r="AF261" s="152"/>
    </row>
    <row r="262" spans="1:32" ht="20.25" customHeight="1">
      <c r="A262" s="132"/>
      <c r="B262" s="13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c r="AA262" s="152"/>
      <c r="AB262" s="152"/>
      <c r="AC262" s="152"/>
      <c r="AD262" s="152"/>
      <c r="AE262" s="152"/>
      <c r="AF262" s="152"/>
    </row>
    <row r="263" spans="1:32" ht="20.25" customHeight="1">
      <c r="A263" s="132"/>
      <c r="B263" s="13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c r="AA263" s="152"/>
      <c r="AB263" s="152"/>
      <c r="AC263" s="152"/>
      <c r="AD263" s="152"/>
      <c r="AE263" s="152"/>
      <c r="AF263" s="152"/>
    </row>
    <row r="264" spans="1:32" ht="20.25" customHeight="1">
      <c r="A264" s="132"/>
      <c r="B264" s="13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c r="AA264" s="152"/>
      <c r="AB264" s="152"/>
      <c r="AC264" s="152"/>
      <c r="AD264" s="152"/>
      <c r="AE264" s="152"/>
      <c r="AF264" s="152"/>
    </row>
    <row r="265" spans="1:32" ht="20.25" customHeight="1">
      <c r="A265" s="132"/>
      <c r="B265" s="13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c r="AA265" s="152"/>
      <c r="AB265" s="152"/>
      <c r="AC265" s="152"/>
      <c r="AD265" s="152"/>
      <c r="AE265" s="152"/>
      <c r="AF265" s="152"/>
    </row>
    <row r="266" spans="1:32" ht="20.25" customHeight="1">
      <c r="A266" s="132"/>
      <c r="B266" s="13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c r="AA266" s="152"/>
      <c r="AB266" s="152"/>
      <c r="AC266" s="152"/>
      <c r="AD266" s="152"/>
      <c r="AE266" s="152"/>
      <c r="AF266" s="152"/>
    </row>
    <row r="267" spans="1:32" ht="20.25" customHeight="1">
      <c r="A267" s="132"/>
      <c r="B267" s="13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c r="AA267" s="152"/>
      <c r="AB267" s="152"/>
      <c r="AC267" s="152"/>
      <c r="AD267" s="152"/>
      <c r="AE267" s="152"/>
      <c r="AF267" s="152"/>
    </row>
    <row r="268" spans="1:32" ht="20.25" customHeight="1">
      <c r="A268" s="132"/>
      <c r="B268" s="13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c r="AA268" s="152"/>
      <c r="AB268" s="152"/>
      <c r="AC268" s="152"/>
      <c r="AD268" s="152"/>
      <c r="AE268" s="152"/>
      <c r="AF268" s="152"/>
    </row>
    <row r="269" spans="1:32" ht="20.25" customHeight="1">
      <c r="A269" s="132"/>
      <c r="B269" s="13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c r="AA269" s="152"/>
      <c r="AB269" s="152"/>
      <c r="AC269" s="152"/>
      <c r="AD269" s="152"/>
      <c r="AE269" s="152"/>
      <c r="AF269" s="152"/>
    </row>
    <row r="270" spans="1:32" ht="20.25" customHeight="1">
      <c r="A270" s="132"/>
      <c r="B270" s="13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c r="AA270" s="152"/>
      <c r="AB270" s="152"/>
      <c r="AC270" s="152"/>
      <c r="AD270" s="152"/>
      <c r="AE270" s="152"/>
      <c r="AF270" s="152"/>
    </row>
    <row r="271" spans="1:32" ht="20.25" customHeight="1">
      <c r="A271" s="132"/>
      <c r="B271" s="13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c r="AA271" s="152"/>
      <c r="AB271" s="152"/>
      <c r="AC271" s="152"/>
      <c r="AD271" s="152"/>
      <c r="AE271" s="152"/>
      <c r="AF271" s="152"/>
    </row>
    <row r="272" spans="1:32" ht="20.25" customHeight="1">
      <c r="A272" s="132"/>
      <c r="B272" s="13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c r="AA272" s="152"/>
      <c r="AB272" s="152"/>
      <c r="AC272" s="152"/>
      <c r="AD272" s="152"/>
      <c r="AE272" s="152"/>
      <c r="AF272" s="152"/>
    </row>
    <row r="273" spans="1:32" ht="20.25" customHeight="1">
      <c r="A273" s="132"/>
      <c r="B273" s="13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c r="AA273" s="152"/>
      <c r="AB273" s="152"/>
      <c r="AC273" s="152"/>
      <c r="AD273" s="152"/>
      <c r="AE273" s="152"/>
      <c r="AF273" s="152"/>
    </row>
    <row r="274" spans="1:32" ht="20.25" customHeight="1">
      <c r="A274" s="132"/>
      <c r="B274" s="13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c r="AA274" s="152"/>
      <c r="AB274" s="152"/>
      <c r="AC274" s="152"/>
      <c r="AD274" s="152"/>
      <c r="AE274" s="152"/>
      <c r="AF274" s="152"/>
    </row>
    <row r="275" spans="1:32" ht="20.25" customHeight="1">
      <c r="A275" s="132"/>
      <c r="B275" s="13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c r="AA275" s="152"/>
      <c r="AB275" s="152"/>
      <c r="AC275" s="152"/>
      <c r="AD275" s="152"/>
      <c r="AE275" s="152"/>
      <c r="AF275" s="152"/>
    </row>
    <row r="276" spans="1:32" ht="20.25" customHeight="1">
      <c r="A276" s="132"/>
      <c r="B276" s="13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c r="AA276" s="152"/>
      <c r="AB276" s="152"/>
      <c r="AC276" s="152"/>
      <c r="AD276" s="152"/>
      <c r="AE276" s="152"/>
      <c r="AF276" s="152"/>
    </row>
    <row r="277" spans="1:32" ht="20.25" customHeight="1">
      <c r="A277" s="132"/>
      <c r="B277" s="13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c r="AA277" s="152"/>
      <c r="AB277" s="152"/>
      <c r="AC277" s="152"/>
      <c r="AD277" s="152"/>
      <c r="AE277" s="152"/>
      <c r="AF277" s="152"/>
    </row>
    <row r="278" spans="1:32" ht="20.25" customHeight="1">
      <c r="A278" s="132"/>
      <c r="B278" s="13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c r="AA278" s="152"/>
      <c r="AB278" s="152"/>
      <c r="AC278" s="152"/>
      <c r="AD278" s="152"/>
      <c r="AE278" s="152"/>
      <c r="AF278" s="152"/>
    </row>
    <row r="279" spans="1:32" ht="20.25" customHeight="1">
      <c r="A279" s="132"/>
      <c r="B279" s="13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c r="AA279" s="152"/>
      <c r="AB279" s="152"/>
      <c r="AC279" s="152"/>
      <c r="AD279" s="152"/>
      <c r="AE279" s="152"/>
      <c r="AF279" s="152"/>
    </row>
    <row r="280" spans="1:32" ht="20.25" customHeight="1">
      <c r="A280" s="132"/>
      <c r="B280" s="13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c r="AA280" s="152"/>
      <c r="AB280" s="152"/>
      <c r="AC280" s="152"/>
      <c r="AD280" s="152"/>
      <c r="AE280" s="152"/>
      <c r="AF280" s="152"/>
    </row>
    <row r="281" spans="1:32" ht="20.25" customHeight="1">
      <c r="A281" s="132"/>
      <c r="B281" s="13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c r="AA281" s="152"/>
      <c r="AB281" s="152"/>
      <c r="AC281" s="152"/>
      <c r="AD281" s="152"/>
      <c r="AE281" s="152"/>
      <c r="AF281" s="152"/>
    </row>
    <row r="282" spans="1:32" ht="20.25" customHeight="1">
      <c r="A282" s="132"/>
      <c r="B282" s="13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c r="AA282" s="152"/>
      <c r="AB282" s="152"/>
      <c r="AC282" s="152"/>
      <c r="AD282" s="152"/>
      <c r="AE282" s="152"/>
      <c r="AF282" s="152"/>
    </row>
    <row r="283" spans="1:32" ht="20.25" customHeight="1">
      <c r="A283" s="132"/>
      <c r="B283" s="13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c r="AA283" s="152"/>
      <c r="AB283" s="152"/>
      <c r="AC283" s="152"/>
      <c r="AD283" s="152"/>
      <c r="AE283" s="152"/>
      <c r="AF283" s="152"/>
    </row>
    <row r="284" spans="1:32" ht="20.25" customHeight="1">
      <c r="A284" s="132"/>
      <c r="B284" s="13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c r="AA284" s="152"/>
      <c r="AB284" s="152"/>
      <c r="AC284" s="152"/>
      <c r="AD284" s="152"/>
      <c r="AE284" s="152"/>
      <c r="AF284" s="152"/>
    </row>
    <row r="285" spans="1:32" ht="20.25" customHeight="1">
      <c r="A285" s="132"/>
      <c r="B285" s="13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c r="AA285" s="152"/>
      <c r="AB285" s="152"/>
      <c r="AC285" s="152"/>
      <c r="AD285" s="152"/>
      <c r="AE285" s="152"/>
      <c r="AF285" s="152"/>
    </row>
    <row r="286" spans="1:32" ht="20.25" customHeight="1">
      <c r="A286" s="132"/>
      <c r="B286" s="13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c r="AA286" s="152"/>
      <c r="AB286" s="152"/>
      <c r="AC286" s="152"/>
      <c r="AD286" s="152"/>
      <c r="AE286" s="152"/>
      <c r="AF286" s="152"/>
    </row>
    <row r="287" spans="1:32" ht="20.25" customHeight="1">
      <c r="A287" s="132"/>
      <c r="B287" s="13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c r="AA287" s="152"/>
      <c r="AB287" s="152"/>
      <c r="AC287" s="152"/>
      <c r="AD287" s="152"/>
      <c r="AE287" s="152"/>
      <c r="AF287" s="152"/>
    </row>
    <row r="288" spans="1:32" ht="20.25" customHeight="1">
      <c r="A288" s="132"/>
      <c r="B288" s="13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c r="AA288" s="152"/>
      <c r="AB288" s="152"/>
      <c r="AC288" s="152"/>
      <c r="AD288" s="152"/>
      <c r="AE288" s="152"/>
      <c r="AF288" s="152"/>
    </row>
    <row r="289" spans="1:32" ht="20.25" customHeight="1">
      <c r="A289" s="132"/>
      <c r="B289" s="13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c r="AA289" s="152"/>
      <c r="AB289" s="152"/>
      <c r="AC289" s="152"/>
      <c r="AD289" s="152"/>
      <c r="AE289" s="152"/>
      <c r="AF289" s="152"/>
    </row>
    <row r="290" spans="1:32" ht="20.25" customHeight="1">
      <c r="A290" s="132"/>
      <c r="B290" s="13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c r="AA290" s="152"/>
      <c r="AB290" s="152"/>
      <c r="AC290" s="152"/>
      <c r="AD290" s="152"/>
      <c r="AE290" s="152"/>
      <c r="AF290" s="152"/>
    </row>
    <row r="291" spans="1:32" ht="20.25" customHeight="1">
      <c r="A291" s="132"/>
      <c r="B291" s="13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c r="AA291" s="152"/>
      <c r="AB291" s="152"/>
      <c r="AC291" s="152"/>
      <c r="AD291" s="152"/>
      <c r="AE291" s="152"/>
      <c r="AF291" s="152"/>
    </row>
    <row r="292" spans="1:32" ht="20.25" customHeight="1">
      <c r="A292" s="132"/>
      <c r="B292" s="13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c r="AA292" s="152"/>
      <c r="AB292" s="152"/>
      <c r="AC292" s="152"/>
      <c r="AD292" s="152"/>
      <c r="AE292" s="152"/>
      <c r="AF292" s="152"/>
    </row>
    <row r="293" spans="1:32" ht="20.25" customHeight="1">
      <c r="A293" s="132"/>
      <c r="B293" s="13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c r="AA293" s="152"/>
      <c r="AB293" s="152"/>
      <c r="AC293" s="152"/>
      <c r="AD293" s="152"/>
      <c r="AE293" s="152"/>
      <c r="AF293" s="152"/>
    </row>
    <row r="294" spans="1:32" ht="20.25" customHeight="1">
      <c r="A294" s="132"/>
      <c r="B294" s="13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c r="AA294" s="152"/>
      <c r="AB294" s="152"/>
      <c r="AC294" s="152"/>
      <c r="AD294" s="152"/>
      <c r="AE294" s="152"/>
      <c r="AF294" s="152"/>
    </row>
    <row r="295" spans="1:32" ht="20.25" customHeight="1">
      <c r="A295" s="132"/>
      <c r="B295" s="13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c r="AA295" s="152"/>
      <c r="AB295" s="152"/>
      <c r="AC295" s="152"/>
      <c r="AD295" s="152"/>
      <c r="AE295" s="152"/>
      <c r="AF295" s="152"/>
    </row>
    <row r="296" spans="1:32" ht="20.25" customHeight="1">
      <c r="A296" s="132"/>
      <c r="B296" s="13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c r="AA296" s="152"/>
      <c r="AB296" s="152"/>
      <c r="AC296" s="152"/>
      <c r="AD296" s="152"/>
      <c r="AE296" s="152"/>
      <c r="AF296" s="152"/>
    </row>
    <row r="297" spans="1:32" ht="20.25" customHeight="1">
      <c r="A297" s="132"/>
      <c r="B297" s="13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c r="AA297" s="152"/>
      <c r="AB297" s="152"/>
      <c r="AC297" s="152"/>
      <c r="AD297" s="152"/>
      <c r="AE297" s="152"/>
      <c r="AF297" s="152"/>
    </row>
    <row r="298" spans="1:32" ht="20.25" customHeight="1">
      <c r="A298" s="132"/>
      <c r="B298" s="13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c r="AA298" s="152"/>
      <c r="AB298" s="152"/>
      <c r="AC298" s="152"/>
      <c r="AD298" s="152"/>
      <c r="AE298" s="152"/>
      <c r="AF298" s="152"/>
    </row>
    <row r="299" spans="1:32" ht="20.25" customHeight="1">
      <c r="A299" s="132"/>
      <c r="B299" s="13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c r="AA299" s="152"/>
      <c r="AB299" s="152"/>
      <c r="AC299" s="152"/>
      <c r="AD299" s="152"/>
      <c r="AE299" s="152"/>
      <c r="AF299" s="152"/>
    </row>
    <row r="300" spans="1:32" ht="20.25" customHeight="1">
      <c r="A300" s="132"/>
      <c r="B300" s="13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c r="AA300" s="152"/>
      <c r="AB300" s="152"/>
      <c r="AC300" s="152"/>
      <c r="AD300" s="152"/>
      <c r="AE300" s="152"/>
      <c r="AF300" s="152"/>
    </row>
    <row r="301" spans="1:32" ht="20.25" customHeight="1">
      <c r="A301" s="132"/>
      <c r="B301" s="13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c r="AA301" s="152"/>
      <c r="AB301" s="152"/>
      <c r="AC301" s="152"/>
      <c r="AD301" s="152"/>
      <c r="AE301" s="152"/>
      <c r="AF301" s="152"/>
    </row>
    <row r="302" spans="1:32" ht="20.25" customHeight="1">
      <c r="A302" s="132"/>
      <c r="B302" s="13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c r="AA302" s="152"/>
      <c r="AB302" s="152"/>
      <c r="AC302" s="152"/>
      <c r="AD302" s="152"/>
      <c r="AE302" s="152"/>
      <c r="AF302" s="152"/>
    </row>
    <row r="303" spans="1:32" ht="20.25" customHeight="1">
      <c r="A303" s="132"/>
      <c r="B303" s="13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c r="AA303" s="152"/>
      <c r="AB303" s="152"/>
      <c r="AC303" s="152"/>
      <c r="AD303" s="152"/>
      <c r="AE303" s="152"/>
      <c r="AF303" s="152"/>
    </row>
    <row r="304" spans="1:32" ht="20.25" customHeight="1">
      <c r="A304" s="132"/>
      <c r="B304" s="13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c r="AA304" s="152"/>
      <c r="AB304" s="152"/>
      <c r="AC304" s="152"/>
      <c r="AD304" s="152"/>
      <c r="AE304" s="152"/>
      <c r="AF304" s="152"/>
    </row>
    <row r="305" spans="1:32" ht="20.25" customHeight="1">
      <c r="A305" s="132"/>
      <c r="B305" s="13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c r="AA305" s="152"/>
      <c r="AB305" s="152"/>
      <c r="AC305" s="152"/>
      <c r="AD305" s="152"/>
      <c r="AE305" s="152"/>
      <c r="AF305" s="152"/>
    </row>
    <row r="306" spans="1:32" ht="20.25" customHeight="1">
      <c r="A306" s="132"/>
      <c r="B306" s="13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c r="AA306" s="152"/>
      <c r="AB306" s="152"/>
      <c r="AC306" s="152"/>
      <c r="AD306" s="152"/>
      <c r="AE306" s="152"/>
      <c r="AF306" s="152"/>
    </row>
    <row r="307" spans="1:32" ht="20.25" customHeight="1">
      <c r="A307" s="132"/>
      <c r="B307" s="13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c r="AA307" s="152"/>
      <c r="AB307" s="152"/>
      <c r="AC307" s="152"/>
      <c r="AD307" s="152"/>
      <c r="AE307" s="152"/>
      <c r="AF307" s="152"/>
    </row>
    <row r="308" spans="1:32" ht="20.25" customHeight="1">
      <c r="A308" s="132"/>
      <c r="B308" s="13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c r="AA308" s="152"/>
      <c r="AB308" s="152"/>
      <c r="AC308" s="152"/>
      <c r="AD308" s="152"/>
      <c r="AE308" s="152"/>
      <c r="AF308" s="152"/>
    </row>
    <row r="309" spans="1:32" ht="20.25" customHeight="1">
      <c r="A309" s="132"/>
      <c r="B309" s="13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c r="AA309" s="152"/>
      <c r="AB309" s="152"/>
      <c r="AC309" s="152"/>
      <c r="AD309" s="152"/>
      <c r="AE309" s="152"/>
      <c r="AF309" s="152"/>
    </row>
    <row r="310" spans="1:32" ht="20.25" customHeight="1">
      <c r="A310" s="132"/>
      <c r="B310" s="13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c r="AA310" s="152"/>
      <c r="AB310" s="152"/>
      <c r="AC310" s="152"/>
      <c r="AD310" s="152"/>
      <c r="AE310" s="152"/>
      <c r="AF310" s="152"/>
    </row>
    <row r="311" spans="1:32" ht="20.25" customHeight="1">
      <c r="A311" s="132"/>
      <c r="B311" s="13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c r="AA311" s="152"/>
      <c r="AB311" s="152"/>
      <c r="AC311" s="152"/>
      <c r="AD311" s="152"/>
      <c r="AE311" s="152"/>
      <c r="AF311" s="152"/>
    </row>
    <row r="312" spans="1:32" ht="20.25" customHeight="1">
      <c r="A312" s="132"/>
      <c r="B312" s="13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c r="AA312" s="152"/>
      <c r="AB312" s="152"/>
      <c r="AC312" s="152"/>
      <c r="AD312" s="152"/>
      <c r="AE312" s="152"/>
      <c r="AF312" s="152"/>
    </row>
    <row r="313" spans="1:32" ht="20.25" customHeight="1">
      <c r="A313" s="132"/>
      <c r="B313" s="13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c r="AA313" s="152"/>
      <c r="AB313" s="152"/>
      <c r="AC313" s="152"/>
      <c r="AD313" s="152"/>
      <c r="AE313" s="152"/>
      <c r="AF313" s="152"/>
    </row>
    <row r="314" spans="1:32" ht="20.25" customHeight="1">
      <c r="A314" s="132"/>
      <c r="B314" s="13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c r="AA314" s="152"/>
      <c r="AB314" s="152"/>
      <c r="AC314" s="152"/>
      <c r="AD314" s="152"/>
      <c r="AE314" s="152"/>
      <c r="AF314" s="152"/>
    </row>
    <row r="315" spans="1:32" ht="20.25" customHeight="1">
      <c r="A315" s="132"/>
      <c r="B315" s="13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c r="AA315" s="152"/>
      <c r="AB315" s="152"/>
      <c r="AC315" s="152"/>
      <c r="AD315" s="152"/>
      <c r="AE315" s="152"/>
      <c r="AF315" s="152"/>
    </row>
    <row r="316" spans="1:32" ht="20.25" customHeight="1">
      <c r="A316" s="132"/>
      <c r="B316" s="13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c r="AA316" s="152"/>
      <c r="AB316" s="152"/>
      <c r="AC316" s="152"/>
      <c r="AD316" s="152"/>
      <c r="AE316" s="152"/>
      <c r="AF316" s="152"/>
    </row>
    <row r="317" spans="1:32" ht="20.25" customHeight="1">
      <c r="A317" s="132"/>
      <c r="B317" s="13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c r="AA317" s="152"/>
      <c r="AB317" s="152"/>
      <c r="AC317" s="152"/>
      <c r="AD317" s="152"/>
      <c r="AE317" s="152"/>
      <c r="AF317" s="152"/>
    </row>
    <row r="318" spans="1:32" ht="20.25" customHeight="1">
      <c r="A318" s="132"/>
      <c r="B318" s="13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c r="AA318" s="152"/>
      <c r="AB318" s="152"/>
      <c r="AC318" s="152"/>
      <c r="AD318" s="152"/>
      <c r="AE318" s="152"/>
      <c r="AF318" s="152"/>
    </row>
    <row r="319" spans="1:32" ht="20.25" customHeight="1">
      <c r="A319" s="132"/>
      <c r="B319" s="13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c r="AA319" s="152"/>
      <c r="AB319" s="152"/>
      <c r="AC319" s="152"/>
      <c r="AD319" s="152"/>
      <c r="AE319" s="152"/>
      <c r="AF319" s="152"/>
    </row>
    <row r="320" spans="1:32" ht="20.25" customHeight="1">
      <c r="A320" s="132"/>
      <c r="B320" s="13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c r="AA320" s="152"/>
      <c r="AB320" s="152"/>
      <c r="AC320" s="152"/>
      <c r="AD320" s="152"/>
      <c r="AE320" s="152"/>
      <c r="AF320" s="152"/>
    </row>
    <row r="321" spans="1:32" ht="20.25" customHeight="1">
      <c r="A321" s="132"/>
      <c r="B321" s="13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c r="AA321" s="152"/>
      <c r="AB321" s="152"/>
      <c r="AC321" s="152"/>
      <c r="AD321" s="152"/>
      <c r="AE321" s="152"/>
      <c r="AF321" s="152"/>
    </row>
    <row r="322" spans="1:32" ht="20.25" customHeight="1">
      <c r="A322" s="132"/>
      <c r="B322" s="13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c r="AA322" s="152"/>
      <c r="AB322" s="152"/>
      <c r="AC322" s="152"/>
      <c r="AD322" s="152"/>
      <c r="AE322" s="152"/>
      <c r="AF322" s="152"/>
    </row>
    <row r="323" spans="1:32" ht="20.25" customHeight="1">
      <c r="A323" s="132"/>
      <c r="B323" s="13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c r="AA323" s="152"/>
      <c r="AB323" s="152"/>
      <c r="AC323" s="152"/>
      <c r="AD323" s="152"/>
      <c r="AE323" s="152"/>
      <c r="AF323" s="152"/>
    </row>
    <row r="324" spans="1:32" ht="20.25" customHeight="1">
      <c r="A324" s="132"/>
      <c r="B324" s="13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c r="AA324" s="152"/>
      <c r="AB324" s="152"/>
      <c r="AC324" s="152"/>
      <c r="AD324" s="152"/>
      <c r="AE324" s="152"/>
      <c r="AF324" s="152"/>
    </row>
    <row r="325" spans="1:32" ht="20.25" customHeight="1">
      <c r="A325" s="132"/>
      <c r="B325" s="13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c r="AA325" s="152"/>
      <c r="AB325" s="152"/>
      <c r="AC325" s="152"/>
      <c r="AD325" s="152"/>
      <c r="AE325" s="152"/>
      <c r="AF325" s="152"/>
    </row>
    <row r="326" spans="1:32" ht="20.25" customHeight="1">
      <c r="A326" s="132"/>
      <c r="B326" s="13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c r="AA326" s="152"/>
      <c r="AB326" s="152"/>
      <c r="AC326" s="152"/>
      <c r="AD326" s="152"/>
      <c r="AE326" s="152"/>
      <c r="AF326" s="152"/>
    </row>
    <row r="327" spans="1:32" ht="20.25" customHeight="1">
      <c r="A327" s="132"/>
      <c r="B327" s="13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c r="AA327" s="152"/>
      <c r="AB327" s="152"/>
      <c r="AC327" s="152"/>
      <c r="AD327" s="152"/>
      <c r="AE327" s="152"/>
      <c r="AF327" s="152"/>
    </row>
    <row r="328" spans="1:32" ht="20.25" customHeight="1">
      <c r="A328" s="132"/>
      <c r="B328" s="13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c r="AA328" s="152"/>
      <c r="AB328" s="152"/>
      <c r="AC328" s="152"/>
      <c r="AD328" s="152"/>
      <c r="AE328" s="152"/>
      <c r="AF328" s="152"/>
    </row>
    <row r="329" spans="1:32" ht="20.25" customHeight="1">
      <c r="A329" s="132"/>
      <c r="B329" s="13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c r="AA329" s="152"/>
      <c r="AB329" s="152"/>
      <c r="AC329" s="152"/>
      <c r="AD329" s="152"/>
      <c r="AE329" s="152"/>
      <c r="AF329" s="152"/>
    </row>
    <row r="330" spans="1:32" ht="20.25" customHeight="1">
      <c r="A330" s="132"/>
      <c r="B330" s="13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c r="AA330" s="152"/>
      <c r="AB330" s="152"/>
      <c r="AC330" s="152"/>
      <c r="AD330" s="152"/>
      <c r="AE330" s="152"/>
      <c r="AF330" s="152"/>
    </row>
    <row r="331" spans="1:32" ht="20.25" customHeight="1">
      <c r="A331" s="132"/>
      <c r="B331" s="13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c r="AA331" s="152"/>
      <c r="AB331" s="152"/>
      <c r="AC331" s="152"/>
      <c r="AD331" s="152"/>
      <c r="AE331" s="152"/>
      <c r="AF331" s="152"/>
    </row>
    <row r="332" spans="1:32" ht="20.25" customHeight="1">
      <c r="A332" s="132"/>
      <c r="B332" s="13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c r="AA332" s="152"/>
      <c r="AB332" s="152"/>
      <c r="AC332" s="152"/>
      <c r="AD332" s="152"/>
      <c r="AE332" s="152"/>
      <c r="AF332" s="152"/>
    </row>
    <row r="333" spans="1:32" ht="20.25" customHeight="1">
      <c r="A333" s="132"/>
      <c r="B333" s="13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c r="AA333" s="152"/>
      <c r="AB333" s="152"/>
      <c r="AC333" s="152"/>
      <c r="AD333" s="152"/>
      <c r="AE333" s="152"/>
      <c r="AF333" s="152"/>
    </row>
    <row r="334" spans="1:32" ht="20.25" customHeight="1">
      <c r="A334" s="132"/>
      <c r="B334" s="13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c r="AA334" s="152"/>
      <c r="AB334" s="152"/>
      <c r="AC334" s="152"/>
      <c r="AD334" s="152"/>
      <c r="AE334" s="152"/>
      <c r="AF334" s="152"/>
    </row>
    <row r="335" spans="1:32" ht="20.25" customHeight="1">
      <c r="A335" s="132"/>
      <c r="B335" s="13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c r="AA335" s="152"/>
      <c r="AB335" s="152"/>
      <c r="AC335" s="152"/>
      <c r="AD335" s="152"/>
      <c r="AE335" s="152"/>
      <c r="AF335" s="152"/>
    </row>
    <row r="336" spans="1:32" ht="20.25" customHeight="1">
      <c r="A336" s="132"/>
      <c r="B336" s="13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c r="AA336" s="152"/>
      <c r="AB336" s="152"/>
      <c r="AC336" s="152"/>
      <c r="AD336" s="152"/>
      <c r="AE336" s="152"/>
      <c r="AF336" s="152"/>
    </row>
    <row r="337" spans="1:32" ht="20.25" customHeight="1">
      <c r="A337" s="132"/>
      <c r="B337" s="13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c r="AA337" s="152"/>
      <c r="AB337" s="152"/>
      <c r="AC337" s="152"/>
      <c r="AD337" s="152"/>
      <c r="AE337" s="152"/>
      <c r="AF337" s="152"/>
    </row>
    <row r="338" spans="1:32" ht="20.25" customHeight="1">
      <c r="A338" s="132"/>
      <c r="B338" s="13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c r="AA338" s="152"/>
      <c r="AB338" s="152"/>
      <c r="AC338" s="152"/>
      <c r="AD338" s="152"/>
      <c r="AE338" s="152"/>
      <c r="AF338" s="152"/>
    </row>
    <row r="339" spans="1:32" ht="20.25" customHeight="1">
      <c r="A339" s="132"/>
      <c r="B339" s="13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c r="AA339" s="152"/>
      <c r="AB339" s="152"/>
      <c r="AC339" s="152"/>
      <c r="AD339" s="152"/>
      <c r="AE339" s="152"/>
      <c r="AF339" s="152"/>
    </row>
    <row r="340" spans="1:32" ht="20.25" customHeight="1">
      <c r="A340" s="132"/>
      <c r="B340" s="13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c r="AA340" s="152"/>
      <c r="AB340" s="152"/>
      <c r="AC340" s="152"/>
      <c r="AD340" s="152"/>
      <c r="AE340" s="152"/>
      <c r="AF340" s="152"/>
    </row>
    <row r="341" spans="1:32" ht="20.25" customHeight="1">
      <c r="A341" s="132"/>
      <c r="B341" s="13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c r="AA341" s="152"/>
      <c r="AB341" s="152"/>
      <c r="AC341" s="152"/>
      <c r="AD341" s="152"/>
      <c r="AE341" s="152"/>
      <c r="AF341" s="152"/>
    </row>
    <row r="342" spans="1:32" ht="20.25" customHeight="1">
      <c r="A342" s="132"/>
      <c r="B342" s="13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c r="AA342" s="152"/>
      <c r="AB342" s="152"/>
      <c r="AC342" s="152"/>
      <c r="AD342" s="152"/>
      <c r="AE342" s="152"/>
      <c r="AF342" s="152"/>
    </row>
    <row r="343" spans="1:32" ht="20.25" customHeight="1">
      <c r="A343" s="132"/>
      <c r="B343" s="13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c r="AA343" s="152"/>
      <c r="AB343" s="152"/>
      <c r="AC343" s="152"/>
      <c r="AD343" s="152"/>
      <c r="AE343" s="152"/>
      <c r="AF343" s="152"/>
    </row>
    <row r="344" spans="1:32" ht="20.25" customHeight="1">
      <c r="A344" s="132"/>
      <c r="B344" s="13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c r="AA344" s="152"/>
      <c r="AB344" s="152"/>
      <c r="AC344" s="152"/>
      <c r="AD344" s="152"/>
      <c r="AE344" s="152"/>
      <c r="AF344" s="152"/>
    </row>
    <row r="345" spans="1:32" ht="20.25" customHeight="1">
      <c r="A345" s="132"/>
      <c r="B345" s="13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c r="AA345" s="152"/>
      <c r="AB345" s="152"/>
      <c r="AC345" s="152"/>
      <c r="AD345" s="152"/>
      <c r="AE345" s="152"/>
      <c r="AF345" s="152"/>
    </row>
    <row r="346" spans="1:32" ht="20.25" customHeight="1">
      <c r="A346" s="132"/>
      <c r="B346" s="13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c r="AA346" s="152"/>
      <c r="AB346" s="152"/>
      <c r="AC346" s="152"/>
      <c r="AD346" s="152"/>
      <c r="AE346" s="152"/>
      <c r="AF346" s="152"/>
    </row>
    <row r="347" spans="1:32" ht="20.25" customHeight="1">
      <c r="A347" s="132"/>
      <c r="B347" s="13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c r="AA347" s="152"/>
      <c r="AB347" s="152"/>
      <c r="AC347" s="152"/>
      <c r="AD347" s="152"/>
      <c r="AE347" s="152"/>
      <c r="AF347" s="152"/>
    </row>
    <row r="348" spans="1:32" ht="20.25" customHeight="1">
      <c r="A348" s="132"/>
      <c r="B348" s="13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c r="AA348" s="152"/>
      <c r="AB348" s="152"/>
      <c r="AC348" s="152"/>
      <c r="AD348" s="152"/>
      <c r="AE348" s="152"/>
      <c r="AF348" s="152"/>
    </row>
    <row r="349" spans="1:32" ht="20.25" customHeight="1">
      <c r="A349" s="132"/>
      <c r="B349" s="13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c r="AA349" s="152"/>
      <c r="AB349" s="152"/>
      <c r="AC349" s="152"/>
      <c r="AD349" s="152"/>
      <c r="AE349" s="152"/>
      <c r="AF349" s="152"/>
    </row>
    <row r="350" spans="1:32" ht="20.25" customHeight="1">
      <c r="A350" s="132"/>
      <c r="B350" s="13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c r="AA350" s="152"/>
      <c r="AB350" s="152"/>
      <c r="AC350" s="152"/>
      <c r="AD350" s="152"/>
      <c r="AE350" s="152"/>
      <c r="AF350" s="152"/>
    </row>
    <row r="351" spans="1:32" ht="20.25" customHeight="1">
      <c r="A351" s="132"/>
      <c r="B351" s="13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c r="AA351" s="152"/>
      <c r="AB351" s="152"/>
      <c r="AC351" s="152"/>
      <c r="AD351" s="152"/>
      <c r="AE351" s="152"/>
      <c r="AF351" s="152"/>
    </row>
    <row r="352" spans="1:32" ht="20.25" customHeight="1">
      <c r="A352" s="132"/>
      <c r="B352" s="13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c r="AA352" s="152"/>
      <c r="AB352" s="152"/>
      <c r="AC352" s="152"/>
      <c r="AD352" s="152"/>
      <c r="AE352" s="152"/>
      <c r="AF352" s="152"/>
    </row>
    <row r="353" spans="1:32" ht="20.25" customHeight="1">
      <c r="A353" s="132"/>
      <c r="B353" s="13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c r="AA353" s="152"/>
      <c r="AB353" s="152"/>
      <c r="AC353" s="152"/>
      <c r="AD353" s="152"/>
      <c r="AE353" s="152"/>
      <c r="AF353" s="152"/>
    </row>
    <row r="354" spans="1:32" ht="20.25" customHeight="1">
      <c r="A354" s="132"/>
      <c r="B354" s="13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c r="AA354" s="152"/>
      <c r="AB354" s="152"/>
      <c r="AC354" s="152"/>
      <c r="AD354" s="152"/>
      <c r="AE354" s="152"/>
      <c r="AF354" s="152"/>
    </row>
    <row r="355" spans="1:32" ht="20.25" customHeight="1">
      <c r="A355" s="132"/>
      <c r="B355" s="13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c r="AA355" s="152"/>
      <c r="AB355" s="152"/>
      <c r="AC355" s="152"/>
      <c r="AD355" s="152"/>
      <c r="AE355" s="152"/>
      <c r="AF355" s="152"/>
    </row>
    <row r="356" spans="1:32" ht="20.25" customHeight="1">
      <c r="A356" s="132"/>
      <c r="B356" s="13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c r="AA356" s="152"/>
      <c r="AB356" s="152"/>
      <c r="AC356" s="152"/>
      <c r="AD356" s="152"/>
      <c r="AE356" s="152"/>
      <c r="AF356" s="152"/>
    </row>
    <row r="357" spans="1:32" ht="20.25" customHeight="1">
      <c r="A357" s="132"/>
      <c r="B357" s="13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c r="AA357" s="152"/>
      <c r="AB357" s="152"/>
      <c r="AC357" s="152"/>
      <c r="AD357" s="152"/>
      <c r="AE357" s="152"/>
      <c r="AF357" s="152"/>
    </row>
    <row r="358" spans="1:32" ht="20.25" customHeight="1">
      <c r="A358" s="132"/>
      <c r="B358" s="13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c r="AA358" s="152"/>
      <c r="AB358" s="152"/>
      <c r="AC358" s="152"/>
      <c r="AD358" s="152"/>
      <c r="AE358" s="152"/>
      <c r="AF358" s="152"/>
    </row>
    <row r="359" spans="1:32" ht="20.25" customHeight="1">
      <c r="A359" s="132"/>
      <c r="B359" s="13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c r="AA359" s="152"/>
      <c r="AB359" s="152"/>
      <c r="AC359" s="152"/>
      <c r="AD359" s="152"/>
      <c r="AE359" s="152"/>
      <c r="AF359" s="152"/>
    </row>
    <row r="360" spans="1:32" ht="20.25" customHeight="1">
      <c r="A360" s="132"/>
      <c r="B360" s="13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c r="AA360" s="152"/>
      <c r="AB360" s="152"/>
      <c r="AC360" s="152"/>
      <c r="AD360" s="152"/>
      <c r="AE360" s="152"/>
      <c r="AF360" s="152"/>
    </row>
    <row r="361" spans="1:32" ht="20.25" customHeight="1">
      <c r="A361" s="132"/>
      <c r="B361" s="13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c r="AA361" s="152"/>
      <c r="AB361" s="152"/>
      <c r="AC361" s="152"/>
      <c r="AD361" s="152"/>
      <c r="AE361" s="152"/>
      <c r="AF361" s="152"/>
    </row>
    <row r="362" spans="1:32" ht="20.25" customHeight="1">
      <c r="A362" s="132"/>
      <c r="B362" s="13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c r="AA362" s="152"/>
      <c r="AB362" s="152"/>
      <c r="AC362" s="152"/>
      <c r="AD362" s="152"/>
      <c r="AE362" s="152"/>
      <c r="AF362" s="152"/>
    </row>
    <row r="363" spans="1:32" ht="20.25" customHeight="1">
      <c r="A363" s="132"/>
      <c r="B363" s="13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c r="AA363" s="152"/>
      <c r="AB363" s="152"/>
      <c r="AC363" s="152"/>
      <c r="AD363" s="152"/>
      <c r="AE363" s="152"/>
      <c r="AF363" s="152"/>
    </row>
    <row r="364" spans="1:32" ht="20.25" customHeight="1">
      <c r="A364" s="132"/>
      <c r="B364" s="13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c r="AA364" s="152"/>
      <c r="AB364" s="152"/>
      <c r="AC364" s="152"/>
      <c r="AD364" s="152"/>
      <c r="AE364" s="152"/>
      <c r="AF364" s="152"/>
    </row>
    <row r="365" spans="1:32" ht="20.25" customHeight="1">
      <c r="A365" s="132"/>
      <c r="B365" s="13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c r="AA365" s="152"/>
      <c r="AB365" s="152"/>
      <c r="AC365" s="152"/>
      <c r="AD365" s="152"/>
      <c r="AE365" s="152"/>
      <c r="AF365" s="152"/>
    </row>
    <row r="366" spans="1:32" ht="20.25" customHeight="1">
      <c r="A366" s="132"/>
      <c r="B366" s="13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c r="AA366" s="152"/>
      <c r="AB366" s="152"/>
      <c r="AC366" s="152"/>
      <c r="AD366" s="152"/>
      <c r="AE366" s="152"/>
      <c r="AF366" s="152"/>
    </row>
    <row r="367" spans="1:32" ht="20.25" customHeight="1">
      <c r="A367" s="132"/>
      <c r="B367" s="13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c r="AA367" s="152"/>
      <c r="AB367" s="152"/>
      <c r="AC367" s="152"/>
      <c r="AD367" s="152"/>
      <c r="AE367" s="152"/>
      <c r="AF367" s="152"/>
    </row>
    <row r="368" spans="1:32" ht="20.25" customHeight="1">
      <c r="A368" s="132"/>
      <c r="B368" s="13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c r="AA368" s="152"/>
      <c r="AB368" s="152"/>
      <c r="AC368" s="152"/>
      <c r="AD368" s="152"/>
      <c r="AE368" s="152"/>
      <c r="AF368" s="152"/>
    </row>
    <row r="369" spans="1:32" ht="20.25" customHeight="1">
      <c r="A369" s="132"/>
      <c r="B369" s="13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c r="AA369" s="152"/>
      <c r="AB369" s="152"/>
      <c r="AC369" s="152"/>
      <c r="AD369" s="152"/>
      <c r="AE369" s="152"/>
      <c r="AF369" s="152"/>
    </row>
    <row r="370" spans="1:32" ht="20.25" customHeight="1">
      <c r="A370" s="132"/>
      <c r="B370" s="13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c r="AA370" s="152"/>
      <c r="AB370" s="152"/>
      <c r="AC370" s="152"/>
      <c r="AD370" s="152"/>
      <c r="AE370" s="152"/>
      <c r="AF370" s="152"/>
    </row>
    <row r="371" spans="1:32" ht="20.25" customHeight="1">
      <c r="A371" s="132"/>
      <c r="B371" s="13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c r="AA371" s="152"/>
      <c r="AB371" s="152"/>
      <c r="AC371" s="152"/>
      <c r="AD371" s="152"/>
      <c r="AE371" s="152"/>
      <c r="AF371" s="152"/>
    </row>
    <row r="372" spans="1:32" ht="20.25" customHeight="1">
      <c r="A372" s="132"/>
      <c r="B372" s="13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c r="AA372" s="152"/>
      <c r="AB372" s="152"/>
      <c r="AC372" s="152"/>
      <c r="AD372" s="152"/>
      <c r="AE372" s="152"/>
      <c r="AF372" s="152"/>
    </row>
    <row r="373" spans="1:32" ht="20.25" customHeight="1">
      <c r="A373" s="132"/>
      <c r="B373" s="13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c r="AA373" s="152"/>
      <c r="AB373" s="152"/>
      <c r="AC373" s="152"/>
      <c r="AD373" s="152"/>
      <c r="AE373" s="152"/>
      <c r="AF373" s="152"/>
    </row>
    <row r="374" spans="1:32" ht="20.25" customHeight="1">
      <c r="A374" s="132"/>
      <c r="B374" s="13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c r="AA374" s="152"/>
      <c r="AB374" s="152"/>
      <c r="AC374" s="152"/>
      <c r="AD374" s="152"/>
      <c r="AE374" s="152"/>
      <c r="AF374" s="152"/>
    </row>
    <row r="375" spans="1:32" ht="20.25" customHeight="1">
      <c r="A375" s="132"/>
      <c r="B375" s="13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c r="AA375" s="152"/>
      <c r="AB375" s="152"/>
      <c r="AC375" s="152"/>
      <c r="AD375" s="152"/>
      <c r="AE375" s="152"/>
      <c r="AF375" s="152"/>
    </row>
    <row r="376" spans="1:32" ht="20.25" customHeight="1">
      <c r="A376" s="132"/>
      <c r="B376" s="13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c r="AA376" s="152"/>
      <c r="AB376" s="152"/>
      <c r="AC376" s="152"/>
      <c r="AD376" s="152"/>
      <c r="AE376" s="152"/>
      <c r="AF376" s="152"/>
    </row>
    <row r="377" spans="1:32" ht="20.25" customHeight="1">
      <c r="A377" s="132"/>
      <c r="B377" s="13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c r="AA377" s="152"/>
      <c r="AB377" s="152"/>
      <c r="AC377" s="152"/>
      <c r="AD377" s="152"/>
      <c r="AE377" s="152"/>
      <c r="AF377" s="152"/>
    </row>
    <row r="378" spans="1:32" ht="20.25" customHeight="1">
      <c r="A378" s="132"/>
      <c r="B378" s="13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c r="AA378" s="152"/>
      <c r="AB378" s="152"/>
      <c r="AC378" s="152"/>
      <c r="AD378" s="152"/>
      <c r="AE378" s="152"/>
      <c r="AF378" s="152"/>
    </row>
    <row r="379" spans="1:32" ht="20.25" customHeight="1">
      <c r="A379" s="132"/>
      <c r="B379" s="13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c r="AA379" s="152"/>
      <c r="AB379" s="152"/>
      <c r="AC379" s="152"/>
      <c r="AD379" s="152"/>
      <c r="AE379" s="152"/>
      <c r="AF379" s="152"/>
    </row>
    <row r="380" spans="1:32" ht="20.25" customHeight="1">
      <c r="A380" s="132"/>
      <c r="B380" s="13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c r="AA380" s="152"/>
      <c r="AB380" s="152"/>
      <c r="AC380" s="152"/>
      <c r="AD380" s="152"/>
      <c r="AE380" s="152"/>
      <c r="AF380" s="152"/>
    </row>
    <row r="381" spans="1:32" ht="20.25" customHeight="1">
      <c r="A381" s="132"/>
      <c r="B381" s="13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c r="AA381" s="152"/>
      <c r="AB381" s="152"/>
      <c r="AC381" s="152"/>
      <c r="AD381" s="152"/>
      <c r="AE381" s="152"/>
      <c r="AF381" s="152"/>
    </row>
    <row r="382" spans="1:32" ht="20.25" customHeight="1">
      <c r="A382" s="132"/>
      <c r="B382" s="13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c r="AA382" s="152"/>
      <c r="AB382" s="152"/>
      <c r="AC382" s="152"/>
      <c r="AD382" s="152"/>
      <c r="AE382" s="152"/>
      <c r="AF382" s="152"/>
    </row>
    <row r="383" spans="1:32" ht="20.25" customHeight="1">
      <c r="A383" s="132"/>
      <c r="B383" s="13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c r="AA383" s="152"/>
      <c r="AB383" s="152"/>
      <c r="AC383" s="152"/>
      <c r="AD383" s="152"/>
      <c r="AE383" s="152"/>
      <c r="AF383" s="152"/>
    </row>
    <row r="384" spans="1:32" ht="20.25" customHeight="1">
      <c r="A384" s="132"/>
      <c r="B384" s="13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c r="AA384" s="152"/>
      <c r="AB384" s="152"/>
      <c r="AC384" s="152"/>
      <c r="AD384" s="152"/>
      <c r="AE384" s="152"/>
      <c r="AF384" s="152"/>
    </row>
    <row r="385" spans="1:32" ht="20.25" customHeight="1">
      <c r="A385" s="132"/>
      <c r="B385" s="13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c r="AA385" s="152"/>
      <c r="AB385" s="152"/>
      <c r="AC385" s="152"/>
      <c r="AD385" s="152"/>
      <c r="AE385" s="152"/>
      <c r="AF385" s="152"/>
    </row>
    <row r="386" spans="1:32" ht="20.25" customHeight="1">
      <c r="A386" s="132"/>
      <c r="B386" s="13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c r="AA386" s="152"/>
      <c r="AB386" s="152"/>
      <c r="AC386" s="152"/>
      <c r="AD386" s="152"/>
      <c r="AE386" s="152"/>
      <c r="AF386" s="152"/>
    </row>
    <row r="387" spans="1:32" ht="20.25" customHeight="1">
      <c r="A387" s="132"/>
      <c r="B387" s="13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c r="AA387" s="152"/>
      <c r="AB387" s="152"/>
      <c r="AC387" s="152"/>
      <c r="AD387" s="152"/>
      <c r="AE387" s="152"/>
      <c r="AF387" s="152"/>
    </row>
    <row r="388" spans="1:32" ht="20.25" customHeight="1">
      <c r="A388" s="132"/>
      <c r="B388" s="13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c r="AA388" s="152"/>
      <c r="AB388" s="152"/>
      <c r="AC388" s="152"/>
      <c r="AD388" s="152"/>
      <c r="AE388" s="152"/>
      <c r="AF388" s="152"/>
    </row>
    <row r="389" spans="1:32" ht="20.25" customHeight="1">
      <c r="A389" s="132"/>
      <c r="B389" s="13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c r="AA389" s="152"/>
      <c r="AB389" s="152"/>
      <c r="AC389" s="152"/>
      <c r="AD389" s="152"/>
      <c r="AE389" s="152"/>
      <c r="AF389" s="152"/>
    </row>
    <row r="390" spans="1:32" ht="20.25" customHeight="1">
      <c r="A390" s="132"/>
      <c r="B390" s="13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c r="AA390" s="152"/>
      <c r="AB390" s="152"/>
      <c r="AC390" s="152"/>
      <c r="AD390" s="152"/>
      <c r="AE390" s="152"/>
      <c r="AF390" s="152"/>
    </row>
    <row r="391" spans="1:32" ht="20.25" customHeight="1">
      <c r="A391" s="132"/>
      <c r="B391" s="13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c r="AA391" s="152"/>
      <c r="AB391" s="152"/>
      <c r="AC391" s="152"/>
      <c r="AD391" s="152"/>
      <c r="AE391" s="152"/>
      <c r="AF391" s="152"/>
    </row>
    <row r="392" spans="1:32" ht="20.25" customHeight="1">
      <c r="A392" s="132"/>
      <c r="B392" s="13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c r="AA392" s="152"/>
      <c r="AB392" s="152"/>
      <c r="AC392" s="152"/>
      <c r="AD392" s="152"/>
      <c r="AE392" s="152"/>
      <c r="AF392" s="152"/>
    </row>
    <row r="393" spans="1:32" ht="20.25" customHeight="1">
      <c r="A393" s="132"/>
      <c r="B393" s="13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c r="AA393" s="152"/>
      <c r="AB393" s="152"/>
      <c r="AC393" s="152"/>
      <c r="AD393" s="152"/>
      <c r="AE393" s="152"/>
      <c r="AF393" s="152"/>
    </row>
    <row r="394" spans="1:32" ht="20.25" customHeight="1">
      <c r="A394" s="132"/>
      <c r="B394" s="13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288"/>
      <c r="Z394" s="288"/>
      <c r="AA394" s="288"/>
      <c r="AB394" s="288"/>
      <c r="AC394" s="152"/>
      <c r="AD394" s="152"/>
      <c r="AE394" s="152"/>
      <c r="AF394" s="152"/>
    </row>
    <row r="395" spans="1:32" ht="20.25" customHeight="1">
      <c r="A395" s="132"/>
      <c r="B395" s="13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c r="AA395" s="152"/>
      <c r="AB395" s="152"/>
      <c r="AC395" s="152"/>
      <c r="AD395" s="152"/>
      <c r="AE395" s="152"/>
      <c r="AF395" s="152"/>
    </row>
    <row r="396" spans="1:32" ht="20.25" customHeight="1">
      <c r="A396" s="132"/>
      <c r="B396" s="13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c r="AA396" s="152"/>
      <c r="AB396" s="152"/>
      <c r="AC396" s="152"/>
      <c r="AD396" s="152"/>
      <c r="AE396" s="152"/>
      <c r="AF396" s="152"/>
    </row>
    <row r="397" spans="1:32" ht="20.25" customHeight="1">
      <c r="A397" s="132"/>
      <c r="B397" s="13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c r="AA397" s="152"/>
      <c r="AB397" s="152"/>
      <c r="AC397" s="152"/>
      <c r="AD397" s="152"/>
      <c r="AE397" s="152"/>
      <c r="AF397" s="152"/>
    </row>
    <row r="415" spans="1:7" ht="20.25" customHeight="1">
      <c r="A415" s="107"/>
      <c r="B415" s="109"/>
      <c r="C415" s="153"/>
      <c r="D415" s="153"/>
      <c r="E415" s="153"/>
      <c r="F415" s="153"/>
      <c r="G415" s="176"/>
    </row>
  </sheetData>
  <mergeCells count="76">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37:H38"/>
    <mergeCell ref="I37:I38"/>
    <mergeCell ref="J37:L38"/>
    <mergeCell ref="M37:M38"/>
    <mergeCell ref="N37:P38"/>
    <mergeCell ref="Q37:Q38"/>
    <mergeCell ref="R37:R38"/>
    <mergeCell ref="S37:S38"/>
    <mergeCell ref="T37:T38"/>
    <mergeCell ref="H39:H40"/>
    <mergeCell ref="I39:I40"/>
    <mergeCell ref="J39:L40"/>
    <mergeCell ref="M39:M40"/>
    <mergeCell ref="N39:P40"/>
    <mergeCell ref="Q39:Q40"/>
    <mergeCell ref="R39:R40"/>
    <mergeCell ref="S39:S40"/>
    <mergeCell ref="T39:T40"/>
    <mergeCell ref="H41:H42"/>
    <mergeCell ref="I41:I42"/>
    <mergeCell ref="J41:L42"/>
    <mergeCell ref="M41:M42"/>
    <mergeCell ref="N41:P42"/>
    <mergeCell ref="Q41:Q42"/>
    <mergeCell ref="R41:R42"/>
    <mergeCell ref="S41:S42"/>
    <mergeCell ref="T41:T42"/>
    <mergeCell ref="Y43:AB44"/>
    <mergeCell ref="AC43:AF44"/>
    <mergeCell ref="Y35:AB42"/>
    <mergeCell ref="AC35:AF42"/>
  </mergeCells>
  <phoneticPr fontId="22"/>
  <dataValidations count="1">
    <dataValidation type="list" allowBlank="1" showDropDown="0" showInputMessage="1" showErrorMessage="1" sqref="O48 Q23:Q25 O31:O32 R31 A29 O25 AC23:AC24 Y23:Y24 WLY12:WLY13 WCC12:WCC13 VSG12:VSG13 VIK12:VIK13 UYO12:UYO13 UOS12:UOS13 UEW12:UEW13 TVA12:TVA13 TLE12:TLE13 TBI12:TBI13 SRM12:SRM13 SHQ12:SHQ13 RXU12:RXU13 RNY12:RNY13 REC12:REC13 QUG12:QUG13 QKK12:QKK13 QAO12:QAO13 PQS12:PQS13 PGW12:PGW13 OXA12:OXA13 ONE12:ONE13 ODI12:ODI13 NTM12:NTM13 NJQ12:NJQ13 MZU12:MZU13 MPY12:MPY13 MGC12:MGC13 LWG12:LWG13 LMK12:LMK13 LCO12:LCO13 KSS12:KSS13 KIW12:KIW13 JZA12:JZA13 JPE12:JPE13 JFI12:JFI13 IVM12:IVM13 ILQ12:ILQ13 IBU12:IBU13 HRY12:HRY13 HIC12:HIC13 GYG12:GYG13 GOK12:GOK13 GEO12:GEO13 FUS12:FUS13 FKW12:FKW13 FBA12:FBA13 ERE12:ERE13 EHI12:EHI13 DXM12:DXM13 DNQ12:DNQ13 DDU12:DDU13 CTY12:CTY13 CKC12:CKC13 CAG12:CAG13 BQK12:BQK13 BGO12:BGO13 AWS12:AWS13 AMW12:AMW13 ADA12:ADA13 TE12:TE13 JI12:JI13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I12 WVU12:WVU13 M17:M20 L16 A17 I14 O16 O9 T22:U22 Y8:Y10 AC8:AC10 I8:I10 M8:M15 Q9 R22 L21:L22 O22 T34:U34 R34 O34 L45:L48 L26:L34 WLY39:WLY40 WCC39:WCC40 VSG39:VSG40 VIK39:VIK40 UYO39:UYO40 UOS39:UOS40 UEW39:UEW40 TVA39:TVA40 TLE39:TLE40 TBI39:TBI40 SRM39:SRM40 SHQ39:SHQ40 RXU39:RXU40 RNY39:RNY40 REC39:REC40 QUG39:QUG40 QKK39:QKK40 QAO39:QAO40 PQS39:PQS40 PGW39:PGW40 OXA39:OXA40 ONE39:ONE40 ODI39:ODI40 NTM39:NTM40 NJQ39:NJQ40 MZU39:MZU40 MPY39:MPY40 MGC39:MGC40 LWG39:LWG40 LMK39:LMK40 LCO39:LCO40 KSS39:KSS40 KIW39:KIW40 JZA39:JZA40 JPE39:JPE40 JFI39:JFI40 IVM39:IVM40 ILQ39:ILQ40 IBU39:IBU40 HRY39:HRY40 HIC39:HIC40 GYG39:GYG40 GOK39:GOK40 GEO39:GEO40 FUS39:FUS40 FKW39:FKW40 FBA39:FBA40 ERE39:ERE40 EHI39:EHI40 DXM39:DXM40 DNQ39:DNQ40 DDU39:DDU40 CTY39:CTY40 CKC39:CKC40 CAG39:CAG40 BQK39:BQK40 BGO39:BGO40 AWS39:AWS40 AMW39:AMW40 ADA39:ADA40 TE39:TE40 JI39:JI40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39 I39 WVU39:WVU40 I41 O36 M23:M25 Y35 Q36 A38:A39 I43:I48 O44 AC35 Y43 Q44 A43:A44 M35:M44 I16:I37 AC43 A14">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rowBreaks count="1" manualBreakCount="1">
    <brk id="1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9" tint="0.6"/>
    <pageSetUpPr fitToPage="1"/>
  </sheetPr>
  <dimension ref="A1:IV111"/>
  <sheetViews>
    <sheetView zoomScale="90" zoomScaleNormal="90" workbookViewId="0">
      <selection activeCell="A112" sqref="A112"/>
    </sheetView>
  </sheetViews>
  <sheetFormatPr defaultColWidth="4" defaultRowHeight="13.5"/>
  <cols>
    <col min="1" max="1" width="3.5" style="2" bestFit="1" customWidth="1"/>
    <col min="2" max="2" width="9.375" style="2" bestFit="1" customWidth="1"/>
    <col min="3" max="6" width="2.625" style="2" customWidth="1"/>
    <col min="7" max="10" width="2.625" style="1151" customWidth="1"/>
    <col min="11" max="11" width="2.625" style="2" customWidth="1"/>
    <col min="12" max="14" width="2.625" style="1151" customWidth="1"/>
    <col min="15" max="15" width="2.625" style="2" customWidth="1"/>
    <col min="16" max="19" width="2.625" style="1151" customWidth="1"/>
    <col min="20" max="20" width="2.625" style="2" customWidth="1"/>
    <col min="21" max="24" width="2.625" style="1151" customWidth="1"/>
    <col min="25" max="25" width="2.625" style="2" customWidth="1"/>
    <col min="26" max="31" width="2.625" style="1151" customWidth="1"/>
    <col min="32" max="32" width="2.625" style="2" customWidth="1"/>
    <col min="33" max="35" width="2.625" style="1151" customWidth="1"/>
    <col min="36" max="256" width="4.25" style="1151" bestFit="1" customWidth="1"/>
    <col min="257" max="16384" width="4" style="1"/>
  </cols>
  <sheetData>
    <row r="1" spans="1:256">
      <c r="A1" s="343"/>
      <c r="B1" s="338" t="s">
        <v>486</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3"/>
      <c r="AZ1" s="343"/>
      <c r="BA1" s="343"/>
      <c r="BB1" s="343"/>
      <c r="BC1" s="343"/>
      <c r="BD1" s="343"/>
      <c r="BE1" s="343"/>
      <c r="BF1" s="343"/>
      <c r="BG1" s="343"/>
      <c r="BH1" s="343"/>
      <c r="BI1" s="343"/>
      <c r="BJ1" s="343"/>
      <c r="BK1" s="343"/>
      <c r="BL1" s="343"/>
      <c r="BM1" s="343"/>
      <c r="BN1" s="343"/>
      <c r="BO1" s="343"/>
      <c r="BP1" s="343"/>
      <c r="BQ1" s="343"/>
      <c r="BR1" s="343"/>
      <c r="BS1" s="343"/>
      <c r="BT1" s="343"/>
      <c r="BU1" s="343"/>
      <c r="BV1" s="343"/>
      <c r="BW1" s="343"/>
      <c r="BX1" s="343"/>
      <c r="BY1" s="343"/>
      <c r="BZ1" s="343"/>
      <c r="CA1" s="343"/>
      <c r="CB1" s="343"/>
      <c r="CC1" s="343"/>
      <c r="CD1" s="343"/>
      <c r="CE1" s="343"/>
      <c r="CF1" s="343"/>
      <c r="CG1" s="343"/>
      <c r="CH1" s="343"/>
      <c r="CI1" s="343"/>
      <c r="CJ1" s="343"/>
      <c r="CK1" s="343"/>
      <c r="CL1" s="343"/>
      <c r="CM1" s="343"/>
      <c r="CN1" s="343"/>
      <c r="CO1" s="343"/>
      <c r="CP1" s="343"/>
      <c r="CQ1" s="343"/>
      <c r="CR1" s="343"/>
      <c r="CS1" s="343"/>
      <c r="CT1" s="343"/>
      <c r="CU1" s="343"/>
      <c r="CV1" s="343"/>
      <c r="CW1" s="343"/>
      <c r="CX1" s="343"/>
      <c r="CY1" s="343"/>
      <c r="CZ1" s="343"/>
      <c r="DA1" s="343"/>
      <c r="DB1" s="343"/>
      <c r="DC1" s="343"/>
      <c r="DD1" s="343"/>
      <c r="DE1" s="343"/>
      <c r="DF1" s="343"/>
      <c r="DG1" s="343"/>
      <c r="DH1" s="343"/>
      <c r="DI1" s="343"/>
      <c r="DJ1" s="343"/>
      <c r="DK1" s="343"/>
      <c r="DL1" s="343"/>
      <c r="DM1" s="343"/>
      <c r="DN1" s="343"/>
      <c r="DO1" s="343"/>
      <c r="DP1" s="343"/>
      <c r="DQ1" s="343"/>
      <c r="DR1" s="343"/>
      <c r="DS1" s="343"/>
      <c r="DT1" s="343"/>
      <c r="DU1" s="343"/>
      <c r="DV1" s="343"/>
      <c r="DW1" s="343"/>
      <c r="DX1" s="343"/>
      <c r="DY1" s="343"/>
      <c r="DZ1" s="343"/>
      <c r="EA1" s="343"/>
      <c r="EB1" s="343"/>
      <c r="EC1" s="343"/>
      <c r="ED1" s="343"/>
      <c r="EE1" s="343"/>
      <c r="EF1" s="343"/>
      <c r="EG1" s="343"/>
      <c r="EH1" s="343"/>
      <c r="EI1" s="343"/>
      <c r="EJ1" s="343"/>
      <c r="EK1" s="343"/>
      <c r="EL1" s="343"/>
      <c r="EM1" s="343"/>
      <c r="EN1" s="343"/>
      <c r="EO1" s="343"/>
      <c r="EP1" s="343"/>
      <c r="EQ1" s="343"/>
      <c r="ER1" s="343"/>
      <c r="ES1" s="343"/>
      <c r="ET1" s="343"/>
      <c r="EU1" s="343"/>
      <c r="EV1" s="343"/>
      <c r="EW1" s="343"/>
      <c r="EX1" s="343"/>
      <c r="EY1" s="343"/>
      <c r="EZ1" s="343"/>
      <c r="FA1" s="343"/>
      <c r="FB1" s="343"/>
      <c r="FC1" s="343"/>
      <c r="FD1" s="343"/>
      <c r="FE1" s="343"/>
      <c r="FF1" s="343"/>
      <c r="FG1" s="343"/>
      <c r="FH1" s="343"/>
      <c r="FI1" s="343"/>
      <c r="FJ1" s="343"/>
      <c r="FK1" s="343"/>
      <c r="FL1" s="343"/>
      <c r="FM1" s="343"/>
      <c r="FN1" s="343"/>
      <c r="FO1" s="343"/>
      <c r="FP1" s="343"/>
      <c r="FQ1" s="343"/>
      <c r="FR1" s="343"/>
      <c r="FS1" s="343"/>
      <c r="FT1" s="343"/>
      <c r="FU1" s="343"/>
      <c r="FV1" s="343"/>
      <c r="FW1" s="343"/>
      <c r="FX1" s="343"/>
      <c r="FY1" s="343"/>
      <c r="FZ1" s="343"/>
      <c r="GA1" s="343"/>
      <c r="GB1" s="343"/>
      <c r="GC1" s="343"/>
      <c r="GD1" s="343"/>
      <c r="GE1" s="343"/>
      <c r="GF1" s="343"/>
      <c r="GG1" s="343"/>
      <c r="GH1" s="343"/>
      <c r="GI1" s="343"/>
      <c r="GJ1" s="343"/>
      <c r="GK1" s="343"/>
      <c r="GL1" s="343"/>
      <c r="GM1" s="343"/>
      <c r="GN1" s="343"/>
      <c r="GO1" s="343"/>
      <c r="GP1" s="343"/>
      <c r="GQ1" s="343"/>
      <c r="GR1" s="343"/>
      <c r="GS1" s="343"/>
      <c r="GT1" s="343"/>
      <c r="GU1" s="343"/>
      <c r="GV1" s="343"/>
      <c r="GW1" s="343"/>
      <c r="GX1" s="343"/>
      <c r="GY1" s="343"/>
      <c r="GZ1" s="343"/>
      <c r="HA1" s="343"/>
      <c r="HB1" s="343"/>
      <c r="HC1" s="343"/>
      <c r="HD1" s="343"/>
      <c r="HE1" s="343"/>
      <c r="HF1" s="343"/>
      <c r="HG1" s="343"/>
      <c r="HH1" s="343"/>
      <c r="HI1" s="343"/>
      <c r="HJ1" s="343"/>
      <c r="HK1" s="343"/>
      <c r="HL1" s="343"/>
      <c r="HM1" s="343"/>
      <c r="HN1" s="343"/>
      <c r="HO1" s="343"/>
      <c r="HP1" s="343"/>
      <c r="HQ1" s="343"/>
      <c r="HR1" s="343"/>
      <c r="HS1" s="343"/>
      <c r="HT1" s="343"/>
      <c r="HU1" s="343"/>
      <c r="HV1" s="343"/>
      <c r="HW1" s="343"/>
      <c r="HX1" s="343"/>
      <c r="HY1" s="343"/>
      <c r="HZ1" s="343"/>
      <c r="IA1" s="343"/>
      <c r="IB1" s="343"/>
      <c r="IC1" s="343"/>
      <c r="ID1" s="343"/>
      <c r="IE1" s="343"/>
      <c r="IF1" s="343"/>
      <c r="IG1" s="343"/>
      <c r="IH1" s="343"/>
      <c r="II1" s="343"/>
      <c r="IJ1" s="343"/>
      <c r="IK1" s="343"/>
      <c r="IL1" s="343"/>
      <c r="IM1" s="343"/>
      <c r="IN1" s="343"/>
      <c r="IO1" s="343"/>
      <c r="IP1" s="343"/>
      <c r="IQ1" s="343"/>
      <c r="IR1" s="343"/>
      <c r="IS1" s="343"/>
      <c r="IT1" s="343"/>
      <c r="IU1" s="343"/>
      <c r="IV1" s="343"/>
    </row>
    <row r="2" spans="1:256">
      <c r="A2" s="343"/>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row>
    <row r="3" spans="1:256" ht="26.25" customHeight="1">
      <c r="A3" s="343"/>
      <c r="B3" s="1091" t="s">
        <v>439</v>
      </c>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c r="AD3" s="1091"/>
      <c r="AE3" s="1091"/>
      <c r="AF3" s="1091"/>
      <c r="AG3" s="1091"/>
      <c r="AH3" s="1091"/>
      <c r="AI3" s="1091"/>
      <c r="AJ3" s="343"/>
      <c r="AK3" s="343"/>
      <c r="AL3" s="343"/>
      <c r="AM3" s="343"/>
      <c r="AN3" s="343"/>
      <c r="AO3" s="343"/>
      <c r="AP3" s="343"/>
      <c r="AQ3" s="343"/>
      <c r="AR3" s="343"/>
      <c r="AS3" s="343"/>
      <c r="AT3" s="343"/>
      <c r="AU3" s="343"/>
      <c r="AV3" s="343"/>
      <c r="AW3" s="343"/>
      <c r="AX3" s="343"/>
      <c r="AY3" s="343"/>
      <c r="AZ3" s="343"/>
      <c r="BA3" s="343"/>
      <c r="BB3" s="343"/>
      <c r="BC3" s="343"/>
      <c r="BD3" s="343"/>
      <c r="BE3" s="343"/>
      <c r="BF3" s="343"/>
      <c r="BG3" s="343"/>
      <c r="BH3" s="343"/>
      <c r="BI3" s="343"/>
      <c r="BJ3" s="343"/>
      <c r="BK3" s="343"/>
      <c r="BL3" s="343"/>
      <c r="BM3" s="343"/>
      <c r="BN3" s="343"/>
      <c r="BO3" s="343"/>
      <c r="BP3" s="343"/>
      <c r="BQ3" s="343"/>
      <c r="BR3" s="343"/>
      <c r="BS3" s="343"/>
      <c r="BT3" s="343"/>
      <c r="BU3" s="343"/>
      <c r="BV3" s="343"/>
      <c r="BW3" s="343"/>
      <c r="BX3" s="343"/>
      <c r="BY3" s="343"/>
      <c r="BZ3" s="343"/>
      <c r="CA3" s="343"/>
      <c r="CB3" s="343"/>
      <c r="CC3" s="343"/>
      <c r="CD3" s="343"/>
      <c r="CE3" s="343"/>
      <c r="CF3" s="343"/>
      <c r="CG3" s="343"/>
      <c r="CH3" s="343"/>
      <c r="CI3" s="343"/>
      <c r="CJ3" s="343"/>
      <c r="CK3" s="343"/>
      <c r="CL3" s="343"/>
      <c r="CM3" s="343"/>
      <c r="CN3" s="343"/>
      <c r="CO3" s="343"/>
      <c r="CP3" s="343"/>
      <c r="CQ3" s="343"/>
      <c r="CR3" s="343"/>
      <c r="CS3" s="343"/>
      <c r="CT3" s="343"/>
      <c r="CU3" s="343"/>
      <c r="CV3" s="343"/>
      <c r="CW3" s="343"/>
      <c r="CX3" s="343"/>
      <c r="CY3" s="343"/>
      <c r="CZ3" s="343"/>
      <c r="DA3" s="343"/>
      <c r="DB3" s="343"/>
      <c r="DC3" s="343"/>
      <c r="DD3" s="343"/>
      <c r="DE3" s="343"/>
      <c r="DF3" s="343"/>
      <c r="DG3" s="343"/>
      <c r="DH3" s="343"/>
      <c r="DI3" s="343"/>
      <c r="DJ3" s="343"/>
      <c r="DK3" s="343"/>
      <c r="DL3" s="343"/>
      <c r="DM3" s="343"/>
      <c r="DN3" s="343"/>
      <c r="DO3" s="343"/>
      <c r="DP3" s="343"/>
      <c r="DQ3" s="343"/>
      <c r="DR3" s="343"/>
      <c r="DS3" s="343"/>
      <c r="DT3" s="343"/>
      <c r="DU3" s="343"/>
      <c r="DV3" s="343"/>
      <c r="DW3" s="343"/>
      <c r="DX3" s="343"/>
      <c r="DY3" s="343"/>
      <c r="DZ3" s="343"/>
      <c r="EA3" s="343"/>
      <c r="EB3" s="343"/>
      <c r="EC3" s="343"/>
      <c r="ED3" s="343"/>
      <c r="EE3" s="343"/>
      <c r="EF3" s="343"/>
      <c r="EG3" s="343"/>
      <c r="EH3" s="343"/>
      <c r="EI3" s="343"/>
      <c r="EJ3" s="343"/>
      <c r="EK3" s="343"/>
      <c r="EL3" s="343"/>
      <c r="EM3" s="343"/>
      <c r="EN3" s="343"/>
      <c r="EO3" s="343"/>
      <c r="EP3" s="343"/>
      <c r="EQ3" s="343"/>
      <c r="ER3" s="343"/>
      <c r="ES3" s="343"/>
      <c r="ET3" s="343"/>
      <c r="EU3" s="343"/>
      <c r="EV3" s="343"/>
      <c r="EW3" s="343"/>
      <c r="EX3" s="343"/>
      <c r="EY3" s="343"/>
      <c r="EZ3" s="343"/>
      <c r="FA3" s="343"/>
      <c r="FB3" s="343"/>
      <c r="FC3" s="343"/>
      <c r="FD3" s="343"/>
      <c r="FE3" s="343"/>
      <c r="FF3" s="343"/>
      <c r="FG3" s="343"/>
      <c r="FH3" s="343"/>
      <c r="FI3" s="343"/>
      <c r="FJ3" s="343"/>
      <c r="FK3" s="343"/>
      <c r="FL3" s="343"/>
      <c r="FM3" s="343"/>
      <c r="FN3" s="343"/>
      <c r="FO3" s="343"/>
      <c r="FP3" s="343"/>
      <c r="FQ3" s="343"/>
      <c r="FR3" s="343"/>
      <c r="FS3" s="343"/>
      <c r="FT3" s="343"/>
      <c r="FU3" s="343"/>
      <c r="FV3" s="343"/>
      <c r="FW3" s="343"/>
      <c r="FX3" s="343"/>
      <c r="FY3" s="343"/>
      <c r="FZ3" s="343"/>
      <c r="GA3" s="343"/>
      <c r="GB3" s="343"/>
      <c r="GC3" s="343"/>
      <c r="GD3" s="343"/>
      <c r="GE3" s="343"/>
      <c r="GF3" s="343"/>
      <c r="GG3" s="343"/>
      <c r="GH3" s="343"/>
      <c r="GI3" s="343"/>
      <c r="GJ3" s="343"/>
      <c r="GK3" s="343"/>
      <c r="GL3" s="343"/>
      <c r="GM3" s="343"/>
      <c r="GN3" s="343"/>
      <c r="GO3" s="343"/>
      <c r="GP3" s="343"/>
      <c r="GQ3" s="343"/>
      <c r="GR3" s="343"/>
      <c r="GS3" s="343"/>
      <c r="GT3" s="343"/>
      <c r="GU3" s="343"/>
      <c r="GV3" s="343"/>
      <c r="GW3" s="343"/>
      <c r="GX3" s="343"/>
      <c r="GY3" s="343"/>
      <c r="GZ3" s="343"/>
      <c r="HA3" s="343"/>
      <c r="HB3" s="343"/>
      <c r="HC3" s="343"/>
      <c r="HD3" s="343"/>
      <c r="HE3" s="343"/>
      <c r="HF3" s="343"/>
      <c r="HG3" s="343"/>
      <c r="HH3" s="343"/>
      <c r="HI3" s="343"/>
      <c r="HJ3" s="343"/>
      <c r="HK3" s="343"/>
      <c r="HL3" s="343"/>
      <c r="HM3" s="343"/>
      <c r="HN3" s="343"/>
      <c r="HO3" s="343"/>
      <c r="HP3" s="343"/>
      <c r="HQ3" s="343"/>
      <c r="HR3" s="343"/>
      <c r="HS3" s="343"/>
      <c r="HT3" s="343"/>
      <c r="HU3" s="343"/>
      <c r="HV3" s="343"/>
      <c r="HW3" s="343"/>
      <c r="HX3" s="343"/>
      <c r="HY3" s="343"/>
      <c r="HZ3" s="343"/>
      <c r="IA3" s="343"/>
      <c r="IB3" s="343"/>
      <c r="IC3" s="343"/>
      <c r="ID3" s="343"/>
      <c r="IE3" s="343"/>
      <c r="IF3" s="343"/>
      <c r="IG3" s="343"/>
      <c r="IH3" s="343"/>
      <c r="II3" s="343"/>
      <c r="IJ3" s="343"/>
      <c r="IK3" s="343"/>
      <c r="IL3" s="343"/>
      <c r="IM3" s="343"/>
      <c r="IN3" s="343"/>
      <c r="IO3" s="343"/>
      <c r="IP3" s="343"/>
      <c r="IQ3" s="343"/>
      <c r="IR3" s="343"/>
      <c r="IS3" s="343"/>
      <c r="IT3" s="343"/>
      <c r="IU3" s="343"/>
      <c r="IV3" s="343"/>
    </row>
    <row r="4" spans="1:256" ht="15" customHeight="1">
      <c r="A4" s="1024" t="s">
        <v>478</v>
      </c>
      <c r="B4" s="1024"/>
      <c r="C4" s="1024"/>
      <c r="D4" s="1024"/>
      <c r="E4" s="1024"/>
      <c r="F4" s="1024"/>
      <c r="G4" s="1024"/>
      <c r="H4" s="1024"/>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343"/>
      <c r="AM4" s="343"/>
      <c r="AN4" s="343"/>
      <c r="AO4" s="343"/>
      <c r="AP4" s="343"/>
      <c r="AQ4" s="343"/>
      <c r="AR4" s="343"/>
      <c r="AS4" s="343"/>
      <c r="AT4" s="343"/>
      <c r="AU4" s="343"/>
      <c r="AV4" s="343"/>
      <c r="AW4" s="343"/>
      <c r="AX4" s="343"/>
      <c r="AY4" s="343"/>
      <c r="AZ4" s="343"/>
      <c r="BA4" s="343"/>
      <c r="BB4" s="343"/>
      <c r="BC4" s="343"/>
      <c r="BD4" s="343"/>
      <c r="BE4" s="343"/>
      <c r="BF4" s="343"/>
      <c r="BG4" s="343"/>
      <c r="BH4" s="343"/>
      <c r="BI4" s="343"/>
      <c r="BJ4" s="343"/>
      <c r="BK4" s="343"/>
      <c r="BL4" s="343"/>
      <c r="BM4" s="343"/>
      <c r="BN4" s="343"/>
      <c r="BO4" s="343"/>
      <c r="BP4" s="343"/>
      <c r="BQ4" s="343"/>
      <c r="BR4" s="343"/>
      <c r="BS4" s="343"/>
      <c r="BT4" s="343"/>
      <c r="BU4" s="343"/>
      <c r="BV4" s="343"/>
      <c r="BW4" s="343"/>
      <c r="BX4" s="343"/>
      <c r="BY4" s="343"/>
      <c r="BZ4" s="343"/>
      <c r="CA4" s="343"/>
      <c r="CB4" s="343"/>
      <c r="CC4" s="343"/>
      <c r="CD4" s="343"/>
      <c r="CE4" s="343"/>
      <c r="CF4" s="343"/>
      <c r="CG4" s="343"/>
      <c r="CH4" s="343"/>
      <c r="CI4" s="343"/>
      <c r="CJ4" s="343"/>
      <c r="CK4" s="343"/>
      <c r="CL4" s="343"/>
      <c r="CM4" s="343"/>
      <c r="CN4" s="343"/>
      <c r="CO4" s="343"/>
      <c r="CP4" s="343"/>
      <c r="CQ4" s="343"/>
      <c r="CR4" s="343"/>
      <c r="CS4" s="343"/>
      <c r="CT4" s="343"/>
      <c r="CU4" s="343"/>
      <c r="CV4" s="343"/>
      <c r="CW4" s="343"/>
      <c r="CX4" s="343"/>
      <c r="CY4" s="343"/>
      <c r="CZ4" s="343"/>
      <c r="DA4" s="343"/>
      <c r="DB4" s="343"/>
      <c r="DC4" s="343"/>
      <c r="DD4" s="343"/>
      <c r="DE4" s="343"/>
      <c r="DF4" s="343"/>
      <c r="DG4" s="343"/>
      <c r="DH4" s="343"/>
      <c r="DI4" s="343"/>
      <c r="DJ4" s="343"/>
      <c r="DK4" s="343"/>
      <c r="DL4" s="343"/>
      <c r="DM4" s="343"/>
      <c r="DN4" s="343"/>
      <c r="DO4" s="343"/>
      <c r="DP4" s="343"/>
      <c r="DQ4" s="343"/>
      <c r="DR4" s="343"/>
      <c r="DS4" s="343"/>
      <c r="DT4" s="343"/>
      <c r="DU4" s="343"/>
      <c r="DV4" s="343"/>
      <c r="DW4" s="343"/>
      <c r="DX4" s="343"/>
      <c r="DY4" s="343"/>
      <c r="DZ4" s="343"/>
      <c r="EA4" s="343"/>
      <c r="EB4" s="343"/>
      <c r="EC4" s="343"/>
      <c r="ED4" s="343"/>
      <c r="EE4" s="343"/>
      <c r="EF4" s="343"/>
      <c r="EG4" s="343"/>
      <c r="EH4" s="343"/>
      <c r="EI4" s="343"/>
      <c r="EJ4" s="343"/>
      <c r="EK4" s="343"/>
      <c r="EL4" s="343"/>
      <c r="EM4" s="343"/>
      <c r="EN4" s="343"/>
      <c r="EO4" s="343"/>
      <c r="EP4" s="343"/>
      <c r="EQ4" s="343"/>
      <c r="ER4" s="343"/>
      <c r="ES4" s="343"/>
      <c r="ET4" s="343"/>
      <c r="EU4" s="343"/>
      <c r="EV4" s="343"/>
      <c r="EW4" s="343"/>
      <c r="EX4" s="343"/>
      <c r="EY4" s="343"/>
      <c r="EZ4" s="343"/>
      <c r="FA4" s="343"/>
      <c r="FB4" s="343"/>
      <c r="FC4" s="343"/>
      <c r="FD4" s="343"/>
      <c r="FE4" s="343"/>
      <c r="FF4" s="343"/>
      <c r="FG4" s="343"/>
      <c r="FH4" s="343"/>
      <c r="FI4" s="343"/>
      <c r="FJ4" s="343"/>
      <c r="FK4" s="343"/>
      <c r="FL4" s="343"/>
      <c r="FM4" s="343"/>
      <c r="FN4" s="343"/>
      <c r="FO4" s="343"/>
      <c r="FP4" s="343"/>
      <c r="FQ4" s="343"/>
      <c r="FR4" s="343"/>
      <c r="FS4" s="343"/>
      <c r="FT4" s="343"/>
      <c r="FU4" s="343"/>
      <c r="FV4" s="343"/>
      <c r="FW4" s="343"/>
      <c r="FX4" s="343"/>
      <c r="FY4" s="343"/>
      <c r="FZ4" s="343"/>
      <c r="GA4" s="343"/>
      <c r="GB4" s="343"/>
      <c r="GC4" s="343"/>
      <c r="GD4" s="343"/>
      <c r="GE4" s="343"/>
      <c r="GF4" s="343"/>
      <c r="GG4" s="343"/>
      <c r="GH4" s="343"/>
      <c r="GI4" s="343"/>
      <c r="GJ4" s="343"/>
      <c r="GK4" s="343"/>
      <c r="GL4" s="343"/>
      <c r="GM4" s="343"/>
      <c r="GN4" s="343"/>
      <c r="GO4" s="343"/>
      <c r="GP4" s="343"/>
      <c r="GQ4" s="343"/>
      <c r="GR4" s="343"/>
      <c r="GS4" s="343"/>
      <c r="GT4" s="343"/>
      <c r="GU4" s="343"/>
      <c r="GV4" s="343"/>
      <c r="GW4" s="343"/>
      <c r="GX4" s="343"/>
      <c r="GY4" s="343"/>
      <c r="GZ4" s="343"/>
      <c r="HA4" s="343"/>
      <c r="HB4" s="343"/>
      <c r="HC4" s="343"/>
      <c r="HD4" s="343"/>
      <c r="HE4" s="343"/>
      <c r="HF4" s="343"/>
      <c r="HG4" s="343"/>
      <c r="HH4" s="343"/>
      <c r="HI4" s="343"/>
      <c r="HJ4" s="343"/>
      <c r="HK4" s="343"/>
      <c r="HL4" s="343"/>
      <c r="HM4" s="343"/>
      <c r="HN4" s="343"/>
      <c r="HO4" s="343"/>
      <c r="HP4" s="343"/>
      <c r="HQ4" s="343"/>
      <c r="HR4" s="343"/>
      <c r="HS4" s="343"/>
      <c r="HT4" s="343"/>
      <c r="HU4" s="343"/>
      <c r="HV4" s="343"/>
      <c r="HW4" s="343"/>
      <c r="HX4" s="343"/>
      <c r="HY4" s="343"/>
      <c r="HZ4" s="343"/>
      <c r="IA4" s="343"/>
      <c r="IB4" s="343"/>
      <c r="IC4" s="343"/>
      <c r="ID4" s="343"/>
      <c r="IE4" s="343"/>
      <c r="IF4" s="343"/>
      <c r="IG4" s="343"/>
      <c r="IH4" s="343"/>
      <c r="II4" s="343"/>
      <c r="IJ4" s="343"/>
      <c r="IK4" s="343"/>
      <c r="IL4" s="343"/>
      <c r="IM4" s="343"/>
      <c r="IN4" s="343"/>
      <c r="IO4" s="343"/>
      <c r="IP4" s="343"/>
      <c r="IQ4" s="343"/>
      <c r="IR4" s="343"/>
      <c r="IS4" s="343"/>
      <c r="IT4" s="343"/>
      <c r="IU4" s="343"/>
      <c r="IV4" s="343"/>
    </row>
    <row r="5" spans="1:256" ht="15" customHeight="1">
      <c r="A5" s="1080"/>
      <c r="B5" s="1080"/>
      <c r="C5" s="1080"/>
      <c r="D5" s="1080"/>
      <c r="E5" s="1080"/>
      <c r="F5" s="1080"/>
      <c r="G5" s="1080"/>
      <c r="H5" s="1080"/>
      <c r="I5" s="1080"/>
      <c r="J5" s="1080"/>
      <c r="K5" s="1151"/>
      <c r="L5" s="343"/>
      <c r="M5" s="1108" t="s">
        <v>406</v>
      </c>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343"/>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3"/>
      <c r="BO5" s="343"/>
      <c r="BP5" s="343"/>
      <c r="BQ5" s="343"/>
      <c r="BR5" s="343"/>
      <c r="BS5" s="343"/>
      <c r="BT5" s="343"/>
      <c r="BU5" s="343"/>
      <c r="BV5" s="343"/>
      <c r="BW5" s="343"/>
      <c r="BX5" s="343"/>
      <c r="BY5" s="343"/>
      <c r="BZ5" s="343"/>
      <c r="CA5" s="343"/>
      <c r="CB5" s="343"/>
      <c r="CC5" s="343"/>
      <c r="CD5" s="343"/>
      <c r="CE5" s="343"/>
      <c r="CF5" s="343"/>
      <c r="CG5" s="343"/>
      <c r="CH5" s="343"/>
      <c r="CI5" s="343"/>
      <c r="CJ5" s="343"/>
      <c r="CK5" s="343"/>
      <c r="CL5" s="343"/>
      <c r="CM5" s="343"/>
      <c r="CN5" s="343"/>
      <c r="CO5" s="343"/>
      <c r="CP5" s="343"/>
      <c r="CQ5" s="343"/>
      <c r="CR5" s="343"/>
      <c r="CS5" s="343"/>
      <c r="CT5" s="343"/>
      <c r="CU5" s="343"/>
      <c r="CV5" s="343"/>
      <c r="CW5" s="343"/>
      <c r="CX5" s="343"/>
      <c r="CY5" s="343"/>
      <c r="CZ5" s="343"/>
      <c r="DA5" s="343"/>
      <c r="DB5" s="343"/>
      <c r="DC5" s="343"/>
      <c r="DD5" s="343"/>
      <c r="DE5" s="343"/>
      <c r="DF5" s="343"/>
      <c r="DG5" s="343"/>
      <c r="DH5" s="343"/>
      <c r="DI5" s="343"/>
      <c r="DJ5" s="343"/>
      <c r="DK5" s="343"/>
      <c r="DL5" s="343"/>
      <c r="DM5" s="343"/>
      <c r="DN5" s="343"/>
      <c r="DO5" s="343"/>
      <c r="DP5" s="343"/>
      <c r="DQ5" s="343"/>
      <c r="DR5" s="343"/>
      <c r="DS5" s="343"/>
      <c r="DT5" s="343"/>
      <c r="DU5" s="343"/>
      <c r="DV5" s="343"/>
      <c r="DW5" s="343"/>
      <c r="DX5" s="343"/>
      <c r="DY5" s="343"/>
      <c r="DZ5" s="343"/>
      <c r="EA5" s="343"/>
      <c r="EB5" s="343"/>
      <c r="EC5" s="343"/>
      <c r="ED5" s="343"/>
      <c r="EE5" s="343"/>
      <c r="EF5" s="343"/>
      <c r="EG5" s="343"/>
      <c r="EH5" s="343"/>
      <c r="EI5" s="343"/>
      <c r="EJ5" s="343"/>
      <c r="EK5" s="343"/>
      <c r="EL5" s="343"/>
      <c r="EM5" s="343"/>
      <c r="EN5" s="343"/>
      <c r="EO5" s="343"/>
      <c r="EP5" s="343"/>
      <c r="EQ5" s="343"/>
      <c r="ER5" s="343"/>
      <c r="ES5" s="343"/>
      <c r="ET5" s="343"/>
      <c r="EU5" s="343"/>
      <c r="EV5" s="343"/>
      <c r="EW5" s="343"/>
      <c r="EX5" s="343"/>
      <c r="EY5" s="343"/>
      <c r="EZ5" s="343"/>
      <c r="FA5" s="343"/>
      <c r="FB5" s="343"/>
      <c r="FC5" s="343"/>
      <c r="FD5" s="343"/>
      <c r="FE5" s="343"/>
      <c r="FF5" s="343"/>
      <c r="FG5" s="343"/>
      <c r="FH5" s="343"/>
      <c r="FI5" s="343"/>
      <c r="FJ5" s="343"/>
      <c r="FK5" s="343"/>
      <c r="FL5" s="343"/>
      <c r="FM5" s="343"/>
      <c r="FN5" s="343"/>
      <c r="FO5" s="343"/>
      <c r="FP5" s="343"/>
      <c r="FQ5" s="343"/>
      <c r="FR5" s="343"/>
      <c r="FS5" s="343"/>
      <c r="FT5" s="343"/>
      <c r="FU5" s="343"/>
      <c r="FV5" s="343"/>
      <c r="FW5" s="343"/>
      <c r="FX5" s="343"/>
      <c r="FY5" s="343"/>
      <c r="FZ5" s="343"/>
      <c r="GA5" s="343"/>
      <c r="GB5" s="343"/>
      <c r="GC5" s="343"/>
      <c r="GD5" s="343"/>
      <c r="GE5" s="343"/>
      <c r="GF5" s="343"/>
      <c r="GG5" s="343"/>
      <c r="GH5" s="343"/>
      <c r="GI5" s="343"/>
      <c r="GJ5" s="343"/>
      <c r="GK5" s="343"/>
      <c r="GL5" s="343"/>
      <c r="GM5" s="343"/>
      <c r="GN5" s="343"/>
      <c r="GO5" s="343"/>
      <c r="GP5" s="343"/>
      <c r="GQ5" s="343"/>
      <c r="GR5" s="343"/>
      <c r="GS5" s="343"/>
      <c r="GT5" s="343"/>
      <c r="GU5" s="343"/>
      <c r="GV5" s="343"/>
      <c r="GW5" s="343"/>
      <c r="GX5" s="343"/>
      <c r="GY5" s="343"/>
      <c r="GZ5" s="343"/>
      <c r="HA5" s="343"/>
      <c r="HB5" s="343"/>
      <c r="HC5" s="343"/>
      <c r="HD5" s="343"/>
      <c r="HE5" s="343"/>
      <c r="HF5" s="343"/>
      <c r="HG5" s="343"/>
      <c r="HH5" s="343"/>
      <c r="HI5" s="343"/>
      <c r="HJ5" s="343"/>
      <c r="HK5" s="343"/>
      <c r="HL5" s="343"/>
      <c r="HM5" s="343"/>
      <c r="HN5" s="343"/>
      <c r="HO5" s="343"/>
      <c r="HP5" s="343"/>
      <c r="HQ5" s="343"/>
      <c r="HR5" s="343"/>
      <c r="HS5" s="343"/>
      <c r="HT5" s="343"/>
      <c r="HU5" s="343"/>
      <c r="HV5" s="343"/>
      <c r="HW5" s="343"/>
      <c r="HX5" s="343"/>
      <c r="HY5" s="343"/>
      <c r="HZ5" s="343"/>
      <c r="IA5" s="343"/>
      <c r="IB5" s="343"/>
      <c r="IC5" s="343"/>
      <c r="ID5" s="343"/>
      <c r="IE5" s="343"/>
      <c r="IF5" s="343"/>
      <c r="IG5" s="343"/>
      <c r="IH5" s="343"/>
      <c r="II5" s="343"/>
      <c r="IJ5" s="343"/>
      <c r="IK5" s="343"/>
      <c r="IL5" s="343"/>
      <c r="IM5" s="343"/>
      <c r="IN5" s="343"/>
      <c r="IO5" s="343"/>
      <c r="IP5" s="343"/>
      <c r="IQ5" s="343"/>
      <c r="IR5" s="343"/>
      <c r="IS5" s="343"/>
      <c r="IT5" s="343"/>
      <c r="IU5" s="343"/>
      <c r="IV5" s="343"/>
    </row>
    <row r="6" spans="1:256" ht="9.75" customHeight="1">
      <c r="A6" s="343"/>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343"/>
      <c r="BU6" s="343"/>
      <c r="BV6" s="343"/>
      <c r="BW6" s="343"/>
      <c r="BX6" s="343"/>
      <c r="BY6" s="343"/>
      <c r="BZ6" s="343"/>
      <c r="CA6" s="343"/>
      <c r="CB6" s="343"/>
      <c r="CC6" s="343"/>
      <c r="CD6" s="343"/>
      <c r="CE6" s="343"/>
      <c r="CF6" s="343"/>
      <c r="CG6" s="343"/>
      <c r="CH6" s="343"/>
      <c r="CI6" s="343"/>
      <c r="CJ6" s="343"/>
      <c r="CK6" s="343"/>
      <c r="CL6" s="343"/>
      <c r="CM6" s="343"/>
      <c r="CN6" s="343"/>
      <c r="CO6" s="343"/>
      <c r="CP6" s="343"/>
      <c r="CQ6" s="343"/>
      <c r="CR6" s="343"/>
      <c r="CS6" s="343"/>
      <c r="CT6" s="343"/>
      <c r="CU6" s="343"/>
      <c r="CV6" s="343"/>
      <c r="CW6" s="343"/>
      <c r="CX6" s="343"/>
      <c r="CY6" s="343"/>
      <c r="CZ6" s="343"/>
      <c r="DA6" s="343"/>
      <c r="DB6" s="343"/>
      <c r="DC6" s="343"/>
      <c r="DD6" s="343"/>
      <c r="DE6" s="343"/>
      <c r="DF6" s="343"/>
      <c r="DG6" s="343"/>
      <c r="DH6" s="343"/>
      <c r="DI6" s="343"/>
      <c r="DJ6" s="343"/>
      <c r="DK6" s="343"/>
      <c r="DL6" s="343"/>
      <c r="DM6" s="343"/>
      <c r="DN6" s="343"/>
      <c r="DO6" s="343"/>
      <c r="DP6" s="343"/>
      <c r="DQ6" s="343"/>
      <c r="DR6" s="343"/>
      <c r="DS6" s="343"/>
      <c r="DT6" s="343"/>
      <c r="DU6" s="343"/>
      <c r="DV6" s="343"/>
      <c r="DW6" s="343"/>
      <c r="DX6" s="343"/>
      <c r="DY6" s="343"/>
      <c r="DZ6" s="343"/>
      <c r="EA6" s="343"/>
      <c r="EB6" s="343"/>
      <c r="EC6" s="343"/>
      <c r="ED6" s="343"/>
      <c r="EE6" s="343"/>
      <c r="EF6" s="343"/>
      <c r="EG6" s="343"/>
      <c r="EH6" s="343"/>
      <c r="EI6" s="343"/>
      <c r="EJ6" s="343"/>
      <c r="EK6" s="343"/>
      <c r="EL6" s="343"/>
      <c r="EM6" s="343"/>
      <c r="EN6" s="343"/>
      <c r="EO6" s="343"/>
      <c r="EP6" s="343"/>
      <c r="EQ6" s="343"/>
      <c r="ER6" s="343"/>
      <c r="ES6" s="343"/>
      <c r="ET6" s="343"/>
      <c r="EU6" s="343"/>
      <c r="EV6" s="343"/>
      <c r="EW6" s="343"/>
      <c r="EX6" s="343"/>
      <c r="EY6" s="343"/>
      <c r="EZ6" s="343"/>
      <c r="FA6" s="343"/>
      <c r="FB6" s="343"/>
      <c r="FC6" s="343"/>
      <c r="FD6" s="343"/>
      <c r="FE6" s="343"/>
      <c r="FF6" s="343"/>
      <c r="FG6" s="343"/>
      <c r="FH6" s="343"/>
      <c r="FI6" s="343"/>
      <c r="FJ6" s="343"/>
      <c r="FK6" s="343"/>
      <c r="FL6" s="343"/>
      <c r="FM6" s="343"/>
      <c r="FN6" s="343"/>
      <c r="FO6" s="343"/>
      <c r="FP6" s="343"/>
      <c r="FQ6" s="343"/>
      <c r="FR6" s="343"/>
      <c r="FS6" s="343"/>
      <c r="FT6" s="343"/>
      <c r="FU6" s="343"/>
      <c r="FV6" s="343"/>
      <c r="FW6" s="343"/>
      <c r="FX6" s="343"/>
      <c r="FY6" s="343"/>
      <c r="FZ6" s="343"/>
      <c r="GA6" s="343"/>
      <c r="GB6" s="343"/>
      <c r="GC6" s="343"/>
      <c r="GD6" s="343"/>
      <c r="GE6" s="343"/>
      <c r="GF6" s="343"/>
      <c r="GG6" s="343"/>
      <c r="GH6" s="343"/>
      <c r="GI6" s="343"/>
      <c r="GJ6" s="343"/>
      <c r="GK6" s="343"/>
      <c r="GL6" s="343"/>
      <c r="GM6" s="343"/>
      <c r="GN6" s="343"/>
      <c r="GO6" s="343"/>
      <c r="GP6" s="343"/>
      <c r="GQ6" s="343"/>
      <c r="GR6" s="343"/>
      <c r="GS6" s="343"/>
      <c r="GT6" s="343"/>
      <c r="GU6" s="343"/>
      <c r="GV6" s="343"/>
      <c r="GW6" s="343"/>
      <c r="GX6" s="343"/>
      <c r="GY6" s="343"/>
      <c r="GZ6" s="343"/>
      <c r="HA6" s="343"/>
      <c r="HB6" s="343"/>
      <c r="HC6" s="343"/>
      <c r="HD6" s="343"/>
      <c r="HE6" s="343"/>
      <c r="HF6" s="343"/>
      <c r="HG6" s="343"/>
      <c r="HH6" s="343"/>
      <c r="HI6" s="343"/>
      <c r="HJ6" s="343"/>
      <c r="HK6" s="343"/>
      <c r="HL6" s="343"/>
      <c r="HM6" s="343"/>
      <c r="HN6" s="343"/>
      <c r="HO6" s="343"/>
      <c r="HP6" s="343"/>
      <c r="HQ6" s="343"/>
      <c r="HR6" s="343"/>
      <c r="HS6" s="343"/>
      <c r="HT6" s="343"/>
      <c r="HU6" s="343"/>
      <c r="HV6" s="343"/>
      <c r="HW6" s="343"/>
      <c r="HX6" s="343"/>
      <c r="HY6" s="343"/>
      <c r="HZ6" s="343"/>
      <c r="IA6" s="343"/>
      <c r="IB6" s="343"/>
      <c r="IC6" s="343"/>
      <c r="ID6" s="343"/>
      <c r="IE6" s="343"/>
      <c r="IF6" s="343"/>
      <c r="IG6" s="343"/>
      <c r="IH6" s="343"/>
      <c r="II6" s="343"/>
      <c r="IJ6" s="343"/>
      <c r="IK6" s="343"/>
      <c r="IL6" s="343"/>
      <c r="IM6" s="343"/>
      <c r="IN6" s="343"/>
      <c r="IO6" s="343"/>
      <c r="IP6" s="343"/>
      <c r="IQ6" s="343"/>
      <c r="IR6" s="343"/>
      <c r="IS6" s="343"/>
      <c r="IT6" s="343"/>
      <c r="IU6" s="343"/>
      <c r="IV6" s="343"/>
    </row>
    <row r="7" spans="1:256" s="1111" customFormat="1" ht="22.5" customHeight="1">
      <c r="B7" s="1092" t="s">
        <v>72</v>
      </c>
      <c r="C7" s="1092"/>
      <c r="D7" s="1092"/>
      <c r="E7" s="1092"/>
      <c r="F7" s="1092"/>
      <c r="G7" s="1166"/>
      <c r="H7" s="1166"/>
      <c r="I7" s="1166"/>
      <c r="J7" s="1166"/>
      <c r="K7" s="1166"/>
      <c r="L7" s="1166"/>
      <c r="M7" s="1166"/>
      <c r="N7" s="1166"/>
      <c r="O7" s="1166"/>
      <c r="P7" s="1166"/>
      <c r="Q7" s="1166"/>
      <c r="S7" s="1092" t="s">
        <v>43</v>
      </c>
      <c r="T7" s="1092"/>
      <c r="U7" s="1092"/>
      <c r="V7" s="1092"/>
      <c r="W7" s="1092"/>
      <c r="X7" s="1092"/>
      <c r="Y7" s="1166"/>
      <c r="Z7" s="1166"/>
      <c r="AA7" s="1166"/>
      <c r="AB7" s="1166"/>
      <c r="AC7" s="1166"/>
      <c r="AD7" s="1166"/>
      <c r="AE7" s="1166"/>
      <c r="AF7" s="1166"/>
      <c r="AG7" s="1166"/>
      <c r="AH7" s="1166"/>
      <c r="AI7" s="1166"/>
    </row>
    <row r="8" spans="1:256" ht="15.75" customHeight="1">
      <c r="A8" s="343"/>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row>
    <row r="9" spans="1:256" s="1018" customFormat="1" ht="20.25" customHeight="1">
      <c r="A9" s="1152"/>
      <c r="B9" s="1155" t="s">
        <v>473</v>
      </c>
      <c r="C9" s="1152"/>
      <c r="D9" s="1152"/>
      <c r="E9" s="1152"/>
      <c r="F9" s="1152"/>
      <c r="G9" s="1152"/>
      <c r="H9" s="1152"/>
      <c r="I9" s="1152"/>
      <c r="J9" s="1152"/>
      <c r="L9" s="1152"/>
      <c r="M9" s="1152"/>
      <c r="N9" s="1152"/>
      <c r="P9" s="1152"/>
      <c r="Q9" s="1152"/>
      <c r="R9" s="1152"/>
      <c r="S9" s="1152"/>
      <c r="U9" s="1152"/>
      <c r="V9" s="1152"/>
      <c r="W9" s="1152"/>
      <c r="X9" s="1152"/>
      <c r="Z9" s="1152"/>
      <c r="AA9" s="1152"/>
      <c r="AB9" s="1152"/>
      <c r="AC9" s="1152"/>
      <c r="AD9" s="1152"/>
      <c r="AE9" s="1152"/>
      <c r="AG9" s="1152"/>
      <c r="AH9" s="1152"/>
      <c r="AI9" s="1152"/>
    </row>
    <row r="10" spans="1:256" ht="6" customHeight="1">
      <c r="A10" s="343"/>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3"/>
      <c r="AD10" s="343"/>
      <c r="AE10" s="343"/>
      <c r="AF10" s="343"/>
      <c r="AG10" s="343"/>
      <c r="AH10" s="343"/>
      <c r="AI10" s="343"/>
    </row>
    <row r="11" spans="1:256" ht="13.5" customHeight="1">
      <c r="A11" s="343"/>
      <c r="B11" s="1094" t="s">
        <v>442</v>
      </c>
      <c r="C11" s="1094"/>
      <c r="D11" s="1094"/>
      <c r="E11" s="1143" t="s">
        <v>373</v>
      </c>
      <c r="F11" s="1143"/>
      <c r="G11" s="1115" t="s">
        <v>250</v>
      </c>
      <c r="H11" s="1115"/>
      <c r="I11" s="1115" t="s">
        <v>324</v>
      </c>
      <c r="J11" s="1115"/>
      <c r="K11" s="1115" t="s">
        <v>21</v>
      </c>
      <c r="L11" s="1115"/>
      <c r="M11" s="1115" t="s">
        <v>193</v>
      </c>
      <c r="N11" s="1115"/>
      <c r="O11" s="1115" t="s">
        <v>457</v>
      </c>
      <c r="P11" s="1115"/>
      <c r="Q11" s="1115" t="s">
        <v>459</v>
      </c>
      <c r="R11" s="1115"/>
      <c r="S11" s="1115" t="s">
        <v>479</v>
      </c>
      <c r="T11" s="1115"/>
      <c r="U11" s="1115" t="s">
        <v>480</v>
      </c>
      <c r="V11" s="1115"/>
      <c r="W11" s="1115" t="s">
        <v>460</v>
      </c>
      <c r="X11" s="1115"/>
      <c r="Y11" s="1121" t="s">
        <v>247</v>
      </c>
      <c r="Z11" s="1121"/>
      <c r="AA11" s="1126" t="s">
        <v>470</v>
      </c>
      <c r="AB11" s="1126"/>
      <c r="AC11" s="1126"/>
      <c r="AD11" s="1126"/>
      <c r="AE11" s="1126"/>
      <c r="AF11" s="1126"/>
      <c r="AG11" s="343"/>
      <c r="AH11" s="343"/>
      <c r="AI11" s="343"/>
    </row>
    <row r="12" spans="1:256" ht="14.25">
      <c r="A12" s="343"/>
      <c r="B12" s="1094"/>
      <c r="C12" s="1094"/>
      <c r="D12" s="1094"/>
      <c r="E12" s="1143"/>
      <c r="F12" s="1143"/>
      <c r="G12" s="1115"/>
      <c r="H12" s="1115"/>
      <c r="I12" s="1115"/>
      <c r="J12" s="1115"/>
      <c r="K12" s="1115"/>
      <c r="L12" s="1115"/>
      <c r="M12" s="1115"/>
      <c r="N12" s="1115"/>
      <c r="O12" s="1115"/>
      <c r="P12" s="1115"/>
      <c r="Q12" s="1115"/>
      <c r="R12" s="1115"/>
      <c r="S12" s="1115"/>
      <c r="T12" s="1115"/>
      <c r="U12" s="1115"/>
      <c r="V12" s="1115"/>
      <c r="W12" s="1115"/>
      <c r="X12" s="1115"/>
      <c r="Y12" s="1121"/>
      <c r="Z12" s="1121"/>
      <c r="AA12" s="1126"/>
      <c r="AB12" s="1126"/>
      <c r="AC12" s="1126"/>
      <c r="AD12" s="1126"/>
      <c r="AE12" s="1126"/>
      <c r="AF12" s="1126"/>
      <c r="AG12" s="343"/>
      <c r="AH12" s="343"/>
      <c r="AI12" s="343"/>
    </row>
    <row r="13" spans="1:256" ht="27" customHeight="1">
      <c r="A13" s="343"/>
      <c r="B13" s="1131" t="s">
        <v>153</v>
      </c>
      <c r="C13" s="1131"/>
      <c r="D13" s="1131"/>
      <c r="E13" s="1144"/>
      <c r="F13" s="1144"/>
      <c r="G13" s="1145"/>
      <c r="H13" s="1145"/>
      <c r="I13" s="1145"/>
      <c r="J13" s="1145"/>
      <c r="K13" s="1145"/>
      <c r="L13" s="1145"/>
      <c r="M13" s="1145"/>
      <c r="N13" s="1145"/>
      <c r="O13" s="1145"/>
      <c r="P13" s="1145"/>
      <c r="Q13" s="1145"/>
      <c r="R13" s="1145"/>
      <c r="S13" s="1145"/>
      <c r="T13" s="1145"/>
      <c r="U13" s="1145"/>
      <c r="V13" s="1145"/>
      <c r="W13" s="1145"/>
      <c r="X13" s="1145"/>
      <c r="Y13" s="1147"/>
      <c r="Z13" s="1147"/>
      <c r="AA13" s="1095"/>
      <c r="AB13" s="1095"/>
      <c r="AC13" s="1095"/>
      <c r="AD13" s="1095"/>
      <c r="AE13" s="1095"/>
      <c r="AF13" s="1095"/>
      <c r="AG13" s="343"/>
      <c r="AH13" s="343"/>
      <c r="AI13" s="343"/>
    </row>
    <row r="14" spans="1:256" s="1018" customFormat="1" ht="18" customHeight="1">
      <c r="A14" s="1152"/>
      <c r="B14" s="1155" t="s">
        <v>96</v>
      </c>
      <c r="C14" s="1152"/>
      <c r="D14" s="1152"/>
      <c r="E14" s="1152"/>
      <c r="F14" s="1152"/>
      <c r="G14" s="1152"/>
      <c r="H14" s="1152"/>
      <c r="I14" s="1152"/>
      <c r="J14" s="1152"/>
      <c r="L14" s="1152"/>
      <c r="M14" s="1152"/>
      <c r="N14" s="1152"/>
      <c r="P14" s="1152"/>
      <c r="Q14" s="1152"/>
      <c r="R14" s="1152"/>
      <c r="S14" s="1152"/>
      <c r="U14" s="1152"/>
      <c r="V14" s="1152"/>
      <c r="W14" s="1152"/>
      <c r="X14" s="1152"/>
      <c r="Z14" s="1152"/>
      <c r="AA14" s="1152"/>
      <c r="AB14" s="1152"/>
      <c r="AC14" s="1152"/>
      <c r="AD14" s="1152"/>
      <c r="AE14" s="1152"/>
      <c r="AG14" s="1152"/>
      <c r="AH14" s="1152"/>
      <c r="AI14" s="1152"/>
    </row>
    <row r="15" spans="1:256" ht="5.25" customHeight="1">
      <c r="A15" s="343"/>
      <c r="B15" s="1156"/>
      <c r="C15" s="1156"/>
      <c r="D15" s="1156"/>
      <c r="E15" s="1156"/>
      <c r="F15" s="1156"/>
      <c r="G15" s="1167"/>
      <c r="H15" s="1167"/>
      <c r="I15" s="1167"/>
      <c r="J15" s="1167"/>
      <c r="K15" s="1156"/>
      <c r="L15" s="1167"/>
      <c r="M15" s="1167"/>
      <c r="N15" s="1167"/>
      <c r="O15" s="1156"/>
      <c r="P15" s="1167"/>
      <c r="Q15" s="1167"/>
      <c r="R15" s="1167"/>
      <c r="S15" s="1167"/>
      <c r="T15" s="1156"/>
      <c r="U15" s="1167"/>
      <c r="V15" s="1167"/>
      <c r="W15" s="1167"/>
      <c r="X15" s="1167"/>
      <c r="Y15" s="1156"/>
      <c r="Z15" s="1167"/>
      <c r="AA15" s="1167"/>
      <c r="AB15" s="1167"/>
      <c r="AC15" s="1167"/>
      <c r="AD15" s="1167"/>
      <c r="AE15" s="1176"/>
      <c r="AF15" s="1182"/>
      <c r="AG15" s="1176"/>
      <c r="AH15" s="1176"/>
      <c r="AI15" s="1176"/>
    </row>
    <row r="16" spans="1:256" ht="18" customHeight="1">
      <c r="A16" s="1153"/>
      <c r="B16" s="1157" t="s">
        <v>442</v>
      </c>
      <c r="C16" s="1096" t="s">
        <v>377</v>
      </c>
      <c r="D16" s="1096"/>
      <c r="E16" s="1096"/>
      <c r="F16" s="1096"/>
      <c r="G16" s="1096"/>
      <c r="H16" s="1096"/>
      <c r="I16" s="1096" t="s">
        <v>375</v>
      </c>
      <c r="J16" s="1096"/>
      <c r="K16" s="1096"/>
      <c r="L16" s="1096"/>
      <c r="M16" s="1096"/>
      <c r="N16" s="1096"/>
      <c r="O16" s="1096"/>
      <c r="P16" s="1096"/>
      <c r="Q16" s="1096" t="s">
        <v>133</v>
      </c>
      <c r="R16" s="1096"/>
      <c r="S16" s="1096"/>
      <c r="T16" s="1096"/>
      <c r="U16" s="1096"/>
      <c r="V16" s="1096"/>
      <c r="W16" s="1096"/>
      <c r="X16" s="1096"/>
      <c r="Y16" s="1096"/>
      <c r="Z16" s="1096"/>
      <c r="AA16" s="1124" t="s">
        <v>471</v>
      </c>
      <c r="AB16" s="1124"/>
      <c r="AC16" s="1124"/>
      <c r="AD16" s="1124"/>
      <c r="AE16" s="1177" t="s">
        <v>153</v>
      </c>
      <c r="AF16" s="1177"/>
      <c r="AG16" s="1177"/>
      <c r="AH16" s="1177"/>
      <c r="AI16" s="1177"/>
    </row>
    <row r="17" spans="1:35" ht="18" customHeight="1">
      <c r="A17" s="1111"/>
      <c r="B17" s="1138" t="s">
        <v>373</v>
      </c>
      <c r="C17" s="1104"/>
      <c r="D17" s="1104"/>
      <c r="E17" s="1104"/>
      <c r="F17" s="1104"/>
      <c r="G17" s="1104"/>
      <c r="H17" s="1104"/>
      <c r="I17" s="1104"/>
      <c r="J17" s="1104"/>
      <c r="K17" s="1104"/>
      <c r="L17" s="1104"/>
      <c r="M17" s="1104"/>
      <c r="N17" s="1104"/>
      <c r="O17" s="1104"/>
      <c r="P17" s="1104"/>
      <c r="Q17" s="1104" t="s">
        <v>238</v>
      </c>
      <c r="R17" s="1104"/>
      <c r="S17" s="1104"/>
      <c r="T17" s="1104"/>
      <c r="U17" s="1104"/>
      <c r="V17" s="1104"/>
      <c r="W17" s="1104"/>
      <c r="X17" s="1104"/>
      <c r="Y17" s="1104"/>
      <c r="Z17" s="1104"/>
      <c r="AA17" s="1120"/>
      <c r="AB17" s="1120"/>
      <c r="AC17" s="1120"/>
      <c r="AD17" s="1120"/>
      <c r="AE17" s="1187"/>
      <c r="AF17" s="1187"/>
      <c r="AG17" s="1187"/>
      <c r="AH17" s="1187"/>
      <c r="AI17" s="1187"/>
    </row>
    <row r="18" spans="1:35" ht="18" customHeight="1">
      <c r="A18" s="1111"/>
      <c r="B18" s="1138"/>
      <c r="C18" s="1023"/>
      <c r="D18" s="1023"/>
      <c r="E18" s="1023"/>
      <c r="F18" s="1023"/>
      <c r="G18" s="1023"/>
      <c r="H18" s="1023"/>
      <c r="I18" s="1023"/>
      <c r="J18" s="1023"/>
      <c r="K18" s="1023"/>
      <c r="L18" s="1023"/>
      <c r="M18" s="1023"/>
      <c r="N18" s="1023"/>
      <c r="O18" s="1023"/>
      <c r="P18" s="1023"/>
      <c r="Q18" s="1142" t="s">
        <v>238</v>
      </c>
      <c r="R18" s="1142"/>
      <c r="S18" s="1142"/>
      <c r="T18" s="1142"/>
      <c r="U18" s="1142"/>
      <c r="V18" s="1142"/>
      <c r="W18" s="1142"/>
      <c r="X18" s="1142"/>
      <c r="Y18" s="1142"/>
      <c r="Z18" s="1142"/>
      <c r="AA18" s="1125"/>
      <c r="AB18" s="1125"/>
      <c r="AC18" s="1125"/>
      <c r="AD18" s="1125"/>
      <c r="AE18" s="1179"/>
      <c r="AF18" s="1179"/>
      <c r="AG18" s="1179"/>
      <c r="AH18" s="1179"/>
      <c r="AI18" s="1179"/>
    </row>
    <row r="19" spans="1:35" ht="18" customHeight="1">
      <c r="A19" s="1111"/>
      <c r="B19" s="1138"/>
      <c r="C19" s="1023"/>
      <c r="D19" s="1023"/>
      <c r="E19" s="1023"/>
      <c r="F19" s="1023"/>
      <c r="G19" s="1023"/>
      <c r="H19" s="1023"/>
      <c r="I19" s="1023"/>
      <c r="J19" s="1023"/>
      <c r="K19" s="1023"/>
      <c r="L19" s="1023"/>
      <c r="M19" s="1023"/>
      <c r="N19" s="1023"/>
      <c r="O19" s="1023"/>
      <c r="P19" s="1023"/>
      <c r="Q19" s="1142" t="s">
        <v>238</v>
      </c>
      <c r="R19" s="1142"/>
      <c r="S19" s="1142"/>
      <c r="T19" s="1142"/>
      <c r="U19" s="1142"/>
      <c r="V19" s="1142"/>
      <c r="W19" s="1142"/>
      <c r="X19" s="1142"/>
      <c r="Y19" s="1142"/>
      <c r="Z19" s="1142"/>
      <c r="AA19" s="1125"/>
      <c r="AB19" s="1125"/>
      <c r="AC19" s="1125"/>
      <c r="AD19" s="1125"/>
      <c r="AE19" s="1128"/>
      <c r="AF19" s="1128"/>
      <c r="AG19" s="1128"/>
      <c r="AH19" s="1128"/>
      <c r="AI19" s="1128"/>
    </row>
    <row r="20" spans="1:35" ht="18" customHeight="1">
      <c r="A20" s="1111"/>
      <c r="B20" s="1138"/>
      <c r="C20" s="1023"/>
      <c r="D20" s="1023"/>
      <c r="E20" s="1023"/>
      <c r="F20" s="1023"/>
      <c r="G20" s="1023"/>
      <c r="H20" s="1023"/>
      <c r="I20" s="1023"/>
      <c r="J20" s="1023"/>
      <c r="K20" s="1023"/>
      <c r="L20" s="1023"/>
      <c r="M20" s="1023"/>
      <c r="N20" s="1023"/>
      <c r="O20" s="1023"/>
      <c r="P20" s="1023"/>
      <c r="Q20" s="1142" t="s">
        <v>238</v>
      </c>
      <c r="R20" s="1142"/>
      <c r="S20" s="1142"/>
      <c r="T20" s="1142"/>
      <c r="U20" s="1142"/>
      <c r="V20" s="1142"/>
      <c r="W20" s="1142"/>
      <c r="X20" s="1142"/>
      <c r="Y20" s="1142"/>
      <c r="Z20" s="1142"/>
      <c r="AA20" s="1125"/>
      <c r="AB20" s="1125"/>
      <c r="AC20" s="1125"/>
      <c r="AD20" s="1125"/>
      <c r="AE20" s="1179"/>
      <c r="AF20" s="1179"/>
      <c r="AG20" s="1179"/>
      <c r="AH20" s="1179"/>
      <c r="AI20" s="1179"/>
    </row>
    <row r="21" spans="1:35" ht="18" customHeight="1">
      <c r="A21" s="1111"/>
      <c r="B21" s="1138"/>
      <c r="C21" s="1023"/>
      <c r="D21" s="1023"/>
      <c r="E21" s="1023"/>
      <c r="F21" s="1023"/>
      <c r="G21" s="1023"/>
      <c r="H21" s="1023"/>
      <c r="I21" s="1023"/>
      <c r="J21" s="1023"/>
      <c r="K21" s="1023"/>
      <c r="L21" s="1023"/>
      <c r="M21" s="1023"/>
      <c r="N21" s="1023"/>
      <c r="O21" s="1023"/>
      <c r="P21" s="1023"/>
      <c r="Q21" s="1142" t="s">
        <v>238</v>
      </c>
      <c r="R21" s="1142"/>
      <c r="S21" s="1142"/>
      <c r="T21" s="1142"/>
      <c r="U21" s="1142"/>
      <c r="V21" s="1142"/>
      <c r="W21" s="1142"/>
      <c r="X21" s="1142"/>
      <c r="Y21" s="1142"/>
      <c r="Z21" s="1142"/>
      <c r="AA21" s="1125"/>
      <c r="AB21" s="1125"/>
      <c r="AC21" s="1125"/>
      <c r="AD21" s="1125"/>
      <c r="AE21" s="1179"/>
      <c r="AF21" s="1179"/>
      <c r="AG21" s="1179"/>
      <c r="AH21" s="1179"/>
      <c r="AI21" s="1179"/>
    </row>
    <row r="22" spans="1:35" ht="18" customHeight="1">
      <c r="A22" s="1111"/>
      <c r="B22" s="1138"/>
      <c r="C22" s="1023"/>
      <c r="D22" s="1023"/>
      <c r="E22" s="1023"/>
      <c r="F22" s="1023"/>
      <c r="G22" s="1023"/>
      <c r="H22" s="1023"/>
      <c r="I22" s="1023"/>
      <c r="J22" s="1023"/>
      <c r="K22" s="1023"/>
      <c r="L22" s="1023"/>
      <c r="M22" s="1023"/>
      <c r="N22" s="1023"/>
      <c r="O22" s="1023"/>
      <c r="P22" s="1023"/>
      <c r="Q22" s="1023" t="s">
        <v>238</v>
      </c>
      <c r="R22" s="1023"/>
      <c r="S22" s="1023"/>
      <c r="T22" s="1023"/>
      <c r="U22" s="1023"/>
      <c r="V22" s="1023"/>
      <c r="W22" s="1023"/>
      <c r="X22" s="1023"/>
      <c r="Y22" s="1023"/>
      <c r="Z22" s="1023"/>
      <c r="AA22" s="1125"/>
      <c r="AB22" s="1125"/>
      <c r="AC22" s="1125"/>
      <c r="AD22" s="1125"/>
      <c r="AE22" s="1179"/>
      <c r="AF22" s="1179"/>
      <c r="AG22" s="1179"/>
      <c r="AH22" s="1179"/>
      <c r="AI22" s="1179"/>
    </row>
    <row r="23" spans="1:35" ht="18" customHeight="1">
      <c r="A23" s="1111"/>
      <c r="B23" s="1138"/>
      <c r="C23" s="1164"/>
      <c r="D23" s="1164"/>
      <c r="E23" s="1164"/>
      <c r="F23" s="1164"/>
      <c r="G23" s="1164"/>
      <c r="H23" s="1164"/>
      <c r="I23" s="1164"/>
      <c r="J23" s="1164"/>
      <c r="K23" s="1164"/>
      <c r="L23" s="1164"/>
      <c r="M23" s="1164"/>
      <c r="N23" s="1164"/>
      <c r="O23" s="1164"/>
      <c r="P23" s="1164"/>
      <c r="Q23" s="1164"/>
      <c r="R23" s="1164"/>
      <c r="S23" s="1164"/>
      <c r="T23" s="1164"/>
      <c r="U23" s="1164"/>
      <c r="V23" s="1175" t="s">
        <v>418</v>
      </c>
      <c r="W23" s="1175"/>
      <c r="X23" s="1175"/>
      <c r="Y23" s="1175"/>
      <c r="Z23" s="1175"/>
      <c r="AA23" s="1175"/>
      <c r="AB23" s="1175"/>
      <c r="AC23" s="1175"/>
      <c r="AD23" s="1175"/>
      <c r="AE23" s="1175"/>
      <c r="AF23" s="1175"/>
      <c r="AG23" s="1175"/>
      <c r="AH23" s="1175"/>
      <c r="AI23" s="1175"/>
    </row>
    <row r="24" spans="1:35" ht="18" customHeight="1">
      <c r="A24" s="1111"/>
      <c r="B24" s="1138" t="s">
        <v>250</v>
      </c>
      <c r="C24" s="1142"/>
      <c r="D24" s="1142"/>
      <c r="E24" s="1142"/>
      <c r="F24" s="1142"/>
      <c r="G24" s="1142"/>
      <c r="H24" s="1142"/>
      <c r="I24" s="1142"/>
      <c r="J24" s="1142"/>
      <c r="K24" s="1142"/>
      <c r="L24" s="1142"/>
      <c r="M24" s="1142"/>
      <c r="N24" s="1142"/>
      <c r="O24" s="1142"/>
      <c r="P24" s="1142"/>
      <c r="Q24" s="1142" t="s">
        <v>238</v>
      </c>
      <c r="R24" s="1142"/>
      <c r="S24" s="1142"/>
      <c r="T24" s="1142"/>
      <c r="U24" s="1142"/>
      <c r="V24" s="1142"/>
      <c r="W24" s="1142"/>
      <c r="X24" s="1142"/>
      <c r="Y24" s="1142"/>
      <c r="Z24" s="1142"/>
      <c r="AA24" s="1148"/>
      <c r="AB24" s="1148"/>
      <c r="AC24" s="1148"/>
      <c r="AD24" s="1148"/>
      <c r="AE24" s="1178"/>
      <c r="AF24" s="1178"/>
      <c r="AG24" s="1178"/>
      <c r="AH24" s="1178"/>
      <c r="AI24" s="1178"/>
    </row>
    <row r="25" spans="1:35" ht="18" customHeight="1">
      <c r="A25" s="1111"/>
      <c r="B25" s="1138"/>
      <c r="C25" s="1023"/>
      <c r="D25" s="1023"/>
      <c r="E25" s="1023"/>
      <c r="F25" s="1023"/>
      <c r="G25" s="1023"/>
      <c r="H25" s="1023"/>
      <c r="I25" s="1023"/>
      <c r="J25" s="1023"/>
      <c r="K25" s="1023"/>
      <c r="L25" s="1023"/>
      <c r="M25" s="1023"/>
      <c r="N25" s="1023"/>
      <c r="O25" s="1023"/>
      <c r="P25" s="1023"/>
      <c r="Q25" s="1142" t="s">
        <v>238</v>
      </c>
      <c r="R25" s="1142"/>
      <c r="S25" s="1142"/>
      <c r="T25" s="1142"/>
      <c r="U25" s="1142"/>
      <c r="V25" s="1142"/>
      <c r="W25" s="1142"/>
      <c r="X25" s="1142"/>
      <c r="Y25" s="1142"/>
      <c r="Z25" s="1142"/>
      <c r="AA25" s="1125"/>
      <c r="AB25" s="1125"/>
      <c r="AC25" s="1125"/>
      <c r="AD25" s="1125"/>
      <c r="AE25" s="1179"/>
      <c r="AF25" s="1179"/>
      <c r="AG25" s="1179"/>
      <c r="AH25" s="1179"/>
      <c r="AI25" s="1179"/>
    </row>
    <row r="26" spans="1:35" ht="18" customHeight="1">
      <c r="A26" s="1111"/>
      <c r="B26" s="1138"/>
      <c r="C26" s="1023"/>
      <c r="D26" s="1023"/>
      <c r="E26" s="1023"/>
      <c r="F26" s="1023"/>
      <c r="G26" s="1023"/>
      <c r="H26" s="1023"/>
      <c r="I26" s="1023"/>
      <c r="J26" s="1023"/>
      <c r="K26" s="1023"/>
      <c r="L26" s="1023"/>
      <c r="M26" s="1023"/>
      <c r="N26" s="1023"/>
      <c r="O26" s="1023"/>
      <c r="P26" s="1023"/>
      <c r="Q26" s="1142" t="s">
        <v>238</v>
      </c>
      <c r="R26" s="1142"/>
      <c r="S26" s="1142"/>
      <c r="T26" s="1142"/>
      <c r="U26" s="1142"/>
      <c r="V26" s="1142"/>
      <c r="W26" s="1142"/>
      <c r="X26" s="1142"/>
      <c r="Y26" s="1142"/>
      <c r="Z26" s="1142"/>
      <c r="AA26" s="1125"/>
      <c r="AB26" s="1125"/>
      <c r="AC26" s="1125"/>
      <c r="AD26" s="1125"/>
      <c r="AE26" s="1128"/>
      <c r="AF26" s="1128"/>
      <c r="AG26" s="1128"/>
      <c r="AH26" s="1128"/>
      <c r="AI26" s="1128"/>
    </row>
    <row r="27" spans="1:35" ht="18" customHeight="1">
      <c r="A27" s="1111"/>
      <c r="B27" s="1138"/>
      <c r="C27" s="1023"/>
      <c r="D27" s="1023"/>
      <c r="E27" s="1023"/>
      <c r="F27" s="1023"/>
      <c r="G27" s="1023"/>
      <c r="H27" s="1023"/>
      <c r="I27" s="1023"/>
      <c r="J27" s="1023"/>
      <c r="K27" s="1023"/>
      <c r="L27" s="1023"/>
      <c r="M27" s="1023"/>
      <c r="N27" s="1023"/>
      <c r="O27" s="1023"/>
      <c r="P27" s="1023"/>
      <c r="Q27" s="1142" t="s">
        <v>238</v>
      </c>
      <c r="R27" s="1142"/>
      <c r="S27" s="1142"/>
      <c r="T27" s="1142"/>
      <c r="U27" s="1142"/>
      <c r="V27" s="1142"/>
      <c r="W27" s="1142"/>
      <c r="X27" s="1142"/>
      <c r="Y27" s="1142"/>
      <c r="Z27" s="1142"/>
      <c r="AA27" s="1125"/>
      <c r="AB27" s="1125"/>
      <c r="AC27" s="1125"/>
      <c r="AD27" s="1125"/>
      <c r="AE27" s="1179"/>
      <c r="AF27" s="1179"/>
      <c r="AG27" s="1179"/>
      <c r="AH27" s="1179"/>
      <c r="AI27" s="1179"/>
    </row>
    <row r="28" spans="1:35" ht="18" customHeight="1">
      <c r="A28" s="1111"/>
      <c r="B28" s="1138"/>
      <c r="C28" s="1023"/>
      <c r="D28" s="1023"/>
      <c r="E28" s="1023"/>
      <c r="F28" s="1023"/>
      <c r="G28" s="1023"/>
      <c r="H28" s="1023"/>
      <c r="I28" s="1023"/>
      <c r="J28" s="1023"/>
      <c r="K28" s="1023"/>
      <c r="L28" s="1023"/>
      <c r="M28" s="1023"/>
      <c r="N28" s="1023"/>
      <c r="O28" s="1023"/>
      <c r="P28" s="1023"/>
      <c r="Q28" s="1142" t="s">
        <v>238</v>
      </c>
      <c r="R28" s="1142"/>
      <c r="S28" s="1142"/>
      <c r="T28" s="1142"/>
      <c r="U28" s="1142"/>
      <c r="V28" s="1142"/>
      <c r="W28" s="1142"/>
      <c r="X28" s="1142"/>
      <c r="Y28" s="1142"/>
      <c r="Z28" s="1142"/>
      <c r="AA28" s="1125"/>
      <c r="AB28" s="1125"/>
      <c r="AC28" s="1125"/>
      <c r="AD28" s="1125"/>
      <c r="AE28" s="1179"/>
      <c r="AF28" s="1179"/>
      <c r="AG28" s="1179"/>
      <c r="AH28" s="1179"/>
      <c r="AI28" s="1179"/>
    </row>
    <row r="29" spans="1:35" ht="18" customHeight="1">
      <c r="A29" s="1111"/>
      <c r="B29" s="1138"/>
      <c r="C29" s="1023"/>
      <c r="D29" s="1023"/>
      <c r="E29" s="1023"/>
      <c r="F29" s="1023"/>
      <c r="G29" s="1023"/>
      <c r="H29" s="1023"/>
      <c r="I29" s="1023"/>
      <c r="J29" s="1023"/>
      <c r="K29" s="1023"/>
      <c r="L29" s="1023"/>
      <c r="M29" s="1023"/>
      <c r="N29" s="1023"/>
      <c r="O29" s="1023"/>
      <c r="P29" s="1023"/>
      <c r="Q29" s="1023" t="s">
        <v>238</v>
      </c>
      <c r="R29" s="1023"/>
      <c r="S29" s="1023"/>
      <c r="T29" s="1023"/>
      <c r="U29" s="1023"/>
      <c r="V29" s="1023"/>
      <c r="W29" s="1023"/>
      <c r="X29" s="1023"/>
      <c r="Y29" s="1023"/>
      <c r="Z29" s="1023"/>
      <c r="AA29" s="1125"/>
      <c r="AB29" s="1125"/>
      <c r="AC29" s="1125"/>
      <c r="AD29" s="1125"/>
      <c r="AE29" s="1179"/>
      <c r="AF29" s="1179"/>
      <c r="AG29" s="1179"/>
      <c r="AH29" s="1179"/>
      <c r="AI29" s="1179"/>
    </row>
    <row r="30" spans="1:35" ht="18" customHeight="1">
      <c r="A30" s="1111"/>
      <c r="B30" s="1138"/>
      <c r="C30" s="1164"/>
      <c r="D30" s="1164"/>
      <c r="E30" s="1164"/>
      <c r="F30" s="1164"/>
      <c r="G30" s="1164"/>
      <c r="H30" s="1164"/>
      <c r="I30" s="1164"/>
      <c r="J30" s="1164"/>
      <c r="K30" s="1164"/>
      <c r="L30" s="1164"/>
      <c r="M30" s="1164"/>
      <c r="N30" s="1164"/>
      <c r="O30" s="1164"/>
      <c r="P30" s="1164"/>
      <c r="Q30" s="1164"/>
      <c r="R30" s="1164"/>
      <c r="S30" s="1164"/>
      <c r="T30" s="1164"/>
      <c r="U30" s="1164"/>
      <c r="V30" s="1175" t="s">
        <v>462</v>
      </c>
      <c r="W30" s="1175"/>
      <c r="X30" s="1175"/>
      <c r="Y30" s="1175"/>
      <c r="Z30" s="1175"/>
      <c r="AA30" s="1175"/>
      <c r="AB30" s="1175"/>
      <c r="AC30" s="1175"/>
      <c r="AD30" s="1175"/>
      <c r="AE30" s="1175"/>
      <c r="AF30" s="1175"/>
      <c r="AG30" s="1175"/>
      <c r="AH30" s="1175"/>
      <c r="AI30" s="1175"/>
    </row>
    <row r="31" spans="1:35" ht="18" customHeight="1">
      <c r="A31" s="1111"/>
      <c r="B31" s="1137" t="s">
        <v>324</v>
      </c>
      <c r="C31" s="1142"/>
      <c r="D31" s="1142"/>
      <c r="E31" s="1142"/>
      <c r="F31" s="1142"/>
      <c r="G31" s="1142"/>
      <c r="H31" s="1142"/>
      <c r="I31" s="1142"/>
      <c r="J31" s="1142"/>
      <c r="K31" s="1142"/>
      <c r="L31" s="1142"/>
      <c r="M31" s="1142"/>
      <c r="N31" s="1142"/>
      <c r="O31" s="1142"/>
      <c r="P31" s="1142"/>
      <c r="Q31" s="1142" t="s">
        <v>238</v>
      </c>
      <c r="R31" s="1142"/>
      <c r="S31" s="1142"/>
      <c r="T31" s="1142"/>
      <c r="U31" s="1142"/>
      <c r="V31" s="1142"/>
      <c r="W31" s="1142"/>
      <c r="X31" s="1142"/>
      <c r="Y31" s="1142"/>
      <c r="Z31" s="1142"/>
      <c r="AA31" s="1148"/>
      <c r="AB31" s="1148"/>
      <c r="AC31" s="1148"/>
      <c r="AD31" s="1148"/>
      <c r="AE31" s="1178"/>
      <c r="AF31" s="1178"/>
      <c r="AG31" s="1178"/>
      <c r="AH31" s="1178"/>
      <c r="AI31" s="1178"/>
    </row>
    <row r="32" spans="1:35" ht="18" customHeight="1">
      <c r="A32" s="1111"/>
      <c r="B32" s="1137"/>
      <c r="C32" s="1023"/>
      <c r="D32" s="1023"/>
      <c r="E32" s="1023"/>
      <c r="F32" s="1023"/>
      <c r="G32" s="1023"/>
      <c r="H32" s="1023"/>
      <c r="I32" s="1023"/>
      <c r="J32" s="1023"/>
      <c r="K32" s="1023"/>
      <c r="L32" s="1023"/>
      <c r="M32" s="1023"/>
      <c r="N32" s="1023"/>
      <c r="O32" s="1023"/>
      <c r="P32" s="1023"/>
      <c r="Q32" s="1142" t="s">
        <v>238</v>
      </c>
      <c r="R32" s="1142"/>
      <c r="S32" s="1142"/>
      <c r="T32" s="1142"/>
      <c r="U32" s="1142"/>
      <c r="V32" s="1142"/>
      <c r="W32" s="1142"/>
      <c r="X32" s="1142"/>
      <c r="Y32" s="1142"/>
      <c r="Z32" s="1142"/>
      <c r="AA32" s="1125"/>
      <c r="AB32" s="1125"/>
      <c r="AC32" s="1125"/>
      <c r="AD32" s="1125"/>
      <c r="AE32" s="1179"/>
      <c r="AF32" s="1179"/>
      <c r="AG32" s="1179"/>
      <c r="AH32" s="1179"/>
      <c r="AI32" s="1179"/>
    </row>
    <row r="33" spans="1:35" ht="18" customHeight="1">
      <c r="A33" s="1111"/>
      <c r="B33" s="1137"/>
      <c r="C33" s="1023"/>
      <c r="D33" s="1023"/>
      <c r="E33" s="1023"/>
      <c r="F33" s="1023"/>
      <c r="G33" s="1023"/>
      <c r="H33" s="1023"/>
      <c r="I33" s="1023"/>
      <c r="J33" s="1023"/>
      <c r="K33" s="1023"/>
      <c r="L33" s="1023"/>
      <c r="M33" s="1023"/>
      <c r="N33" s="1023"/>
      <c r="O33" s="1023"/>
      <c r="P33" s="1023"/>
      <c r="Q33" s="1142" t="s">
        <v>238</v>
      </c>
      <c r="R33" s="1142"/>
      <c r="S33" s="1142"/>
      <c r="T33" s="1142"/>
      <c r="U33" s="1142"/>
      <c r="V33" s="1142"/>
      <c r="W33" s="1142"/>
      <c r="X33" s="1142"/>
      <c r="Y33" s="1142"/>
      <c r="Z33" s="1142"/>
      <c r="AA33" s="1125"/>
      <c r="AB33" s="1125"/>
      <c r="AC33" s="1125"/>
      <c r="AD33" s="1125"/>
      <c r="AE33" s="1128"/>
      <c r="AF33" s="1128"/>
      <c r="AG33" s="1128"/>
      <c r="AH33" s="1128"/>
      <c r="AI33" s="1128"/>
    </row>
    <row r="34" spans="1:35" ht="18" customHeight="1">
      <c r="A34" s="1111"/>
      <c r="B34" s="1137"/>
      <c r="C34" s="1023"/>
      <c r="D34" s="1023"/>
      <c r="E34" s="1023"/>
      <c r="F34" s="1023"/>
      <c r="G34" s="1023"/>
      <c r="H34" s="1023"/>
      <c r="I34" s="1023"/>
      <c r="J34" s="1023"/>
      <c r="K34" s="1023"/>
      <c r="L34" s="1023"/>
      <c r="M34" s="1023"/>
      <c r="N34" s="1023"/>
      <c r="O34" s="1023"/>
      <c r="P34" s="1023"/>
      <c r="Q34" s="1142" t="s">
        <v>238</v>
      </c>
      <c r="R34" s="1142"/>
      <c r="S34" s="1142"/>
      <c r="T34" s="1142"/>
      <c r="U34" s="1142"/>
      <c r="V34" s="1142"/>
      <c r="W34" s="1142"/>
      <c r="X34" s="1142"/>
      <c r="Y34" s="1142"/>
      <c r="Z34" s="1142"/>
      <c r="AA34" s="1125"/>
      <c r="AB34" s="1125"/>
      <c r="AC34" s="1125"/>
      <c r="AD34" s="1125"/>
      <c r="AE34" s="1179"/>
      <c r="AF34" s="1179"/>
      <c r="AG34" s="1179"/>
      <c r="AH34" s="1179"/>
      <c r="AI34" s="1179"/>
    </row>
    <row r="35" spans="1:35" ht="18" customHeight="1">
      <c r="A35" s="1111"/>
      <c r="B35" s="1137"/>
      <c r="C35" s="1023"/>
      <c r="D35" s="1023"/>
      <c r="E35" s="1023"/>
      <c r="F35" s="1023"/>
      <c r="G35" s="1023"/>
      <c r="H35" s="1023"/>
      <c r="I35" s="1023"/>
      <c r="J35" s="1023"/>
      <c r="K35" s="1023"/>
      <c r="L35" s="1023"/>
      <c r="M35" s="1023"/>
      <c r="N35" s="1023"/>
      <c r="O35" s="1023"/>
      <c r="P35" s="1023"/>
      <c r="Q35" s="1142" t="s">
        <v>238</v>
      </c>
      <c r="R35" s="1142"/>
      <c r="S35" s="1142"/>
      <c r="T35" s="1142"/>
      <c r="U35" s="1142"/>
      <c r="V35" s="1142"/>
      <c r="W35" s="1142"/>
      <c r="X35" s="1142"/>
      <c r="Y35" s="1142"/>
      <c r="Z35" s="1142"/>
      <c r="AA35" s="1125"/>
      <c r="AB35" s="1125"/>
      <c r="AC35" s="1125"/>
      <c r="AD35" s="1125"/>
      <c r="AE35" s="1179"/>
      <c r="AF35" s="1179"/>
      <c r="AG35" s="1179"/>
      <c r="AH35" s="1179"/>
      <c r="AI35" s="1179"/>
    </row>
    <row r="36" spans="1:35" ht="18" customHeight="1">
      <c r="A36" s="1111"/>
      <c r="B36" s="1137"/>
      <c r="C36" s="1023"/>
      <c r="D36" s="1023"/>
      <c r="E36" s="1023"/>
      <c r="F36" s="1023"/>
      <c r="G36" s="1023"/>
      <c r="H36" s="1023"/>
      <c r="I36" s="1023"/>
      <c r="J36" s="1023"/>
      <c r="K36" s="1023"/>
      <c r="L36" s="1023"/>
      <c r="M36" s="1023"/>
      <c r="N36" s="1023"/>
      <c r="O36" s="1023"/>
      <c r="P36" s="1023"/>
      <c r="Q36" s="1023" t="s">
        <v>238</v>
      </c>
      <c r="R36" s="1023"/>
      <c r="S36" s="1023"/>
      <c r="T36" s="1023"/>
      <c r="U36" s="1023"/>
      <c r="V36" s="1023"/>
      <c r="W36" s="1023"/>
      <c r="X36" s="1023"/>
      <c r="Y36" s="1023"/>
      <c r="Z36" s="1023"/>
      <c r="AA36" s="1125"/>
      <c r="AB36" s="1125"/>
      <c r="AC36" s="1125"/>
      <c r="AD36" s="1125"/>
      <c r="AE36" s="1179"/>
      <c r="AF36" s="1179"/>
      <c r="AG36" s="1179"/>
      <c r="AH36" s="1179"/>
      <c r="AI36" s="1179"/>
    </row>
    <row r="37" spans="1:35" ht="18" customHeight="1">
      <c r="A37" s="1111"/>
      <c r="B37" s="1137"/>
      <c r="C37" s="1164"/>
      <c r="D37" s="1164"/>
      <c r="E37" s="1164"/>
      <c r="F37" s="1164"/>
      <c r="G37" s="1164"/>
      <c r="H37" s="1164"/>
      <c r="I37" s="1164"/>
      <c r="J37" s="1164"/>
      <c r="K37" s="1164"/>
      <c r="L37" s="1164"/>
      <c r="M37" s="1164"/>
      <c r="N37" s="1164"/>
      <c r="O37" s="1164"/>
      <c r="P37" s="1164"/>
      <c r="Q37" s="1164"/>
      <c r="R37" s="1164"/>
      <c r="S37" s="1164"/>
      <c r="T37" s="1164"/>
      <c r="U37" s="1164"/>
      <c r="V37" s="1175" t="s">
        <v>240</v>
      </c>
      <c r="W37" s="1175"/>
      <c r="X37" s="1175"/>
      <c r="Y37" s="1175"/>
      <c r="Z37" s="1175"/>
      <c r="AA37" s="1175"/>
      <c r="AB37" s="1175"/>
      <c r="AC37" s="1175"/>
      <c r="AD37" s="1175"/>
      <c r="AE37" s="1175"/>
      <c r="AF37" s="1175"/>
      <c r="AG37" s="1175"/>
      <c r="AH37" s="1175"/>
      <c r="AI37" s="1175"/>
    </row>
    <row r="38" spans="1:35" ht="18" customHeight="1">
      <c r="A38" s="1111"/>
      <c r="B38" s="1137" t="s">
        <v>21</v>
      </c>
      <c r="C38" s="1142"/>
      <c r="D38" s="1142"/>
      <c r="E38" s="1142"/>
      <c r="F38" s="1142"/>
      <c r="G38" s="1142"/>
      <c r="H38" s="1142"/>
      <c r="I38" s="1142"/>
      <c r="J38" s="1142"/>
      <c r="K38" s="1142"/>
      <c r="L38" s="1142"/>
      <c r="M38" s="1142"/>
      <c r="N38" s="1142"/>
      <c r="O38" s="1142"/>
      <c r="P38" s="1142"/>
      <c r="Q38" s="1142" t="s">
        <v>238</v>
      </c>
      <c r="R38" s="1142"/>
      <c r="S38" s="1142"/>
      <c r="T38" s="1142"/>
      <c r="U38" s="1142"/>
      <c r="V38" s="1142"/>
      <c r="W38" s="1142"/>
      <c r="X38" s="1142"/>
      <c r="Y38" s="1142"/>
      <c r="Z38" s="1142"/>
      <c r="AA38" s="1148"/>
      <c r="AB38" s="1148"/>
      <c r="AC38" s="1148"/>
      <c r="AD38" s="1148"/>
      <c r="AE38" s="1178"/>
      <c r="AF38" s="1178"/>
      <c r="AG38" s="1178"/>
      <c r="AH38" s="1178"/>
      <c r="AI38" s="1178"/>
    </row>
    <row r="39" spans="1:35" ht="18" customHeight="1">
      <c r="A39" s="1111"/>
      <c r="B39" s="1137"/>
      <c r="C39" s="1023"/>
      <c r="D39" s="1023"/>
      <c r="E39" s="1023"/>
      <c r="F39" s="1023"/>
      <c r="G39" s="1023"/>
      <c r="H39" s="1023"/>
      <c r="I39" s="1023"/>
      <c r="J39" s="1023"/>
      <c r="K39" s="1023"/>
      <c r="L39" s="1023"/>
      <c r="M39" s="1023"/>
      <c r="N39" s="1023"/>
      <c r="O39" s="1023"/>
      <c r="P39" s="1023"/>
      <c r="Q39" s="1142" t="s">
        <v>238</v>
      </c>
      <c r="R39" s="1142"/>
      <c r="S39" s="1142"/>
      <c r="T39" s="1142"/>
      <c r="U39" s="1142"/>
      <c r="V39" s="1142"/>
      <c r="W39" s="1142"/>
      <c r="X39" s="1142"/>
      <c r="Y39" s="1142"/>
      <c r="Z39" s="1142"/>
      <c r="AA39" s="1125"/>
      <c r="AB39" s="1125"/>
      <c r="AC39" s="1125"/>
      <c r="AD39" s="1125"/>
      <c r="AE39" s="1179"/>
      <c r="AF39" s="1179"/>
      <c r="AG39" s="1179"/>
      <c r="AH39" s="1179"/>
      <c r="AI39" s="1179"/>
    </row>
    <row r="40" spans="1:35" ht="18" customHeight="1">
      <c r="A40" s="1111"/>
      <c r="B40" s="1137"/>
      <c r="C40" s="1023"/>
      <c r="D40" s="1023"/>
      <c r="E40" s="1023"/>
      <c r="F40" s="1023"/>
      <c r="G40" s="1023"/>
      <c r="H40" s="1023"/>
      <c r="I40" s="1023"/>
      <c r="J40" s="1023"/>
      <c r="K40" s="1023"/>
      <c r="L40" s="1023"/>
      <c r="M40" s="1023"/>
      <c r="N40" s="1023"/>
      <c r="O40" s="1023"/>
      <c r="P40" s="1023"/>
      <c r="Q40" s="1142" t="s">
        <v>238</v>
      </c>
      <c r="R40" s="1142"/>
      <c r="S40" s="1142"/>
      <c r="T40" s="1142"/>
      <c r="U40" s="1142"/>
      <c r="V40" s="1142"/>
      <c r="W40" s="1142"/>
      <c r="X40" s="1142"/>
      <c r="Y40" s="1142"/>
      <c r="Z40" s="1142"/>
      <c r="AA40" s="1125"/>
      <c r="AB40" s="1125"/>
      <c r="AC40" s="1125"/>
      <c r="AD40" s="1125"/>
      <c r="AE40" s="1128"/>
      <c r="AF40" s="1128"/>
      <c r="AG40" s="1128"/>
      <c r="AH40" s="1128"/>
      <c r="AI40" s="1128"/>
    </row>
    <row r="41" spans="1:35" ht="18" customHeight="1">
      <c r="A41" s="1111"/>
      <c r="B41" s="1137"/>
      <c r="C41" s="1023"/>
      <c r="D41" s="1023"/>
      <c r="E41" s="1023"/>
      <c r="F41" s="1023"/>
      <c r="G41" s="1023"/>
      <c r="H41" s="1023"/>
      <c r="I41" s="1023"/>
      <c r="J41" s="1023"/>
      <c r="K41" s="1023"/>
      <c r="L41" s="1023"/>
      <c r="M41" s="1023"/>
      <c r="N41" s="1023"/>
      <c r="O41" s="1023"/>
      <c r="P41" s="1023"/>
      <c r="Q41" s="1142" t="s">
        <v>238</v>
      </c>
      <c r="R41" s="1142"/>
      <c r="S41" s="1142"/>
      <c r="T41" s="1142"/>
      <c r="U41" s="1142"/>
      <c r="V41" s="1142"/>
      <c r="W41" s="1142"/>
      <c r="X41" s="1142"/>
      <c r="Y41" s="1142"/>
      <c r="Z41" s="1142"/>
      <c r="AA41" s="1125"/>
      <c r="AB41" s="1125"/>
      <c r="AC41" s="1125"/>
      <c r="AD41" s="1125"/>
      <c r="AE41" s="1179"/>
      <c r="AF41" s="1179"/>
      <c r="AG41" s="1179"/>
      <c r="AH41" s="1179"/>
      <c r="AI41" s="1179"/>
    </row>
    <row r="42" spans="1:35" ht="18" customHeight="1">
      <c r="A42" s="1111"/>
      <c r="B42" s="1137"/>
      <c r="C42" s="1023"/>
      <c r="D42" s="1023"/>
      <c r="E42" s="1023"/>
      <c r="F42" s="1023"/>
      <c r="G42" s="1023"/>
      <c r="H42" s="1023"/>
      <c r="I42" s="1023"/>
      <c r="J42" s="1023"/>
      <c r="K42" s="1023"/>
      <c r="L42" s="1023"/>
      <c r="M42" s="1023"/>
      <c r="N42" s="1023"/>
      <c r="O42" s="1023"/>
      <c r="P42" s="1023"/>
      <c r="Q42" s="1142" t="s">
        <v>238</v>
      </c>
      <c r="R42" s="1142"/>
      <c r="S42" s="1142"/>
      <c r="T42" s="1142"/>
      <c r="U42" s="1142"/>
      <c r="V42" s="1142"/>
      <c r="W42" s="1142"/>
      <c r="X42" s="1142"/>
      <c r="Y42" s="1142"/>
      <c r="Z42" s="1142"/>
      <c r="AA42" s="1125"/>
      <c r="AB42" s="1125"/>
      <c r="AC42" s="1125"/>
      <c r="AD42" s="1125"/>
      <c r="AE42" s="1179"/>
      <c r="AF42" s="1179"/>
      <c r="AG42" s="1179"/>
      <c r="AH42" s="1179"/>
      <c r="AI42" s="1179"/>
    </row>
    <row r="43" spans="1:35" ht="18" customHeight="1">
      <c r="A43" s="1111"/>
      <c r="B43" s="1137"/>
      <c r="C43" s="1023"/>
      <c r="D43" s="1023"/>
      <c r="E43" s="1023"/>
      <c r="F43" s="1023"/>
      <c r="G43" s="1023"/>
      <c r="H43" s="1023"/>
      <c r="I43" s="1023"/>
      <c r="J43" s="1023"/>
      <c r="K43" s="1023"/>
      <c r="L43" s="1023"/>
      <c r="M43" s="1023"/>
      <c r="N43" s="1023"/>
      <c r="O43" s="1023"/>
      <c r="P43" s="1023"/>
      <c r="Q43" s="1023" t="s">
        <v>238</v>
      </c>
      <c r="R43" s="1023"/>
      <c r="S43" s="1023"/>
      <c r="T43" s="1023"/>
      <c r="U43" s="1023"/>
      <c r="V43" s="1023"/>
      <c r="W43" s="1023"/>
      <c r="X43" s="1023"/>
      <c r="Y43" s="1023"/>
      <c r="Z43" s="1023"/>
      <c r="AA43" s="1125"/>
      <c r="AB43" s="1125"/>
      <c r="AC43" s="1125"/>
      <c r="AD43" s="1125"/>
      <c r="AE43" s="1179"/>
      <c r="AF43" s="1179"/>
      <c r="AG43" s="1179"/>
      <c r="AH43" s="1179"/>
      <c r="AI43" s="1179"/>
    </row>
    <row r="44" spans="1:35" ht="18" customHeight="1">
      <c r="A44" s="1111"/>
      <c r="B44" s="1137"/>
      <c r="C44" s="1164"/>
      <c r="D44" s="1164"/>
      <c r="E44" s="1164"/>
      <c r="F44" s="1164"/>
      <c r="G44" s="1164"/>
      <c r="H44" s="1164"/>
      <c r="I44" s="1164"/>
      <c r="J44" s="1164"/>
      <c r="K44" s="1164"/>
      <c r="L44" s="1164"/>
      <c r="M44" s="1164"/>
      <c r="N44" s="1164"/>
      <c r="O44" s="1164"/>
      <c r="P44" s="1164"/>
      <c r="Q44" s="1164"/>
      <c r="R44" s="1164"/>
      <c r="S44" s="1164"/>
      <c r="T44" s="1164"/>
      <c r="U44" s="1164"/>
      <c r="V44" s="1175" t="s">
        <v>463</v>
      </c>
      <c r="W44" s="1175"/>
      <c r="X44" s="1175"/>
      <c r="Y44" s="1175"/>
      <c r="Z44" s="1175"/>
      <c r="AA44" s="1175"/>
      <c r="AB44" s="1175"/>
      <c r="AC44" s="1175"/>
      <c r="AD44" s="1175"/>
      <c r="AE44" s="1175"/>
      <c r="AF44" s="1175"/>
      <c r="AG44" s="1175"/>
      <c r="AH44" s="1175"/>
      <c r="AI44" s="1175"/>
    </row>
    <row r="45" spans="1:35" ht="18" customHeight="1">
      <c r="A45" s="1111"/>
      <c r="B45" s="1137" t="s">
        <v>193</v>
      </c>
      <c r="C45" s="1142"/>
      <c r="D45" s="1142"/>
      <c r="E45" s="1142"/>
      <c r="F45" s="1142"/>
      <c r="G45" s="1142"/>
      <c r="H45" s="1142"/>
      <c r="I45" s="1142"/>
      <c r="J45" s="1142"/>
      <c r="K45" s="1142"/>
      <c r="L45" s="1142"/>
      <c r="M45" s="1142"/>
      <c r="N45" s="1142"/>
      <c r="O45" s="1142"/>
      <c r="P45" s="1142"/>
      <c r="Q45" s="1142" t="s">
        <v>238</v>
      </c>
      <c r="R45" s="1142"/>
      <c r="S45" s="1142"/>
      <c r="T45" s="1142"/>
      <c r="U45" s="1142"/>
      <c r="V45" s="1142"/>
      <c r="W45" s="1142"/>
      <c r="X45" s="1142"/>
      <c r="Y45" s="1142"/>
      <c r="Z45" s="1142"/>
      <c r="AA45" s="1148"/>
      <c r="AB45" s="1148"/>
      <c r="AC45" s="1148"/>
      <c r="AD45" s="1148"/>
      <c r="AE45" s="1178"/>
      <c r="AF45" s="1178"/>
      <c r="AG45" s="1178"/>
      <c r="AH45" s="1178"/>
      <c r="AI45" s="1178"/>
    </row>
    <row r="46" spans="1:35" ht="18" customHeight="1">
      <c r="A46" s="1111"/>
      <c r="B46" s="1137"/>
      <c r="C46" s="1023"/>
      <c r="D46" s="1023"/>
      <c r="E46" s="1023"/>
      <c r="F46" s="1023"/>
      <c r="G46" s="1023"/>
      <c r="H46" s="1023"/>
      <c r="I46" s="1023"/>
      <c r="J46" s="1023"/>
      <c r="K46" s="1023"/>
      <c r="L46" s="1023"/>
      <c r="M46" s="1023"/>
      <c r="N46" s="1023"/>
      <c r="O46" s="1023"/>
      <c r="P46" s="1023"/>
      <c r="Q46" s="1142" t="s">
        <v>238</v>
      </c>
      <c r="R46" s="1142"/>
      <c r="S46" s="1142"/>
      <c r="T46" s="1142"/>
      <c r="U46" s="1142"/>
      <c r="V46" s="1142"/>
      <c r="W46" s="1142"/>
      <c r="X46" s="1142"/>
      <c r="Y46" s="1142"/>
      <c r="Z46" s="1142"/>
      <c r="AA46" s="1125"/>
      <c r="AB46" s="1125"/>
      <c r="AC46" s="1125"/>
      <c r="AD46" s="1125"/>
      <c r="AE46" s="1179"/>
      <c r="AF46" s="1179"/>
      <c r="AG46" s="1179"/>
      <c r="AH46" s="1179"/>
      <c r="AI46" s="1179"/>
    </row>
    <row r="47" spans="1:35" ht="18" customHeight="1">
      <c r="A47" s="1111"/>
      <c r="B47" s="1137"/>
      <c r="C47" s="1023"/>
      <c r="D47" s="1023"/>
      <c r="E47" s="1023"/>
      <c r="F47" s="1023"/>
      <c r="G47" s="1023"/>
      <c r="H47" s="1023"/>
      <c r="I47" s="1023"/>
      <c r="J47" s="1023"/>
      <c r="K47" s="1023"/>
      <c r="L47" s="1023"/>
      <c r="M47" s="1023"/>
      <c r="N47" s="1023"/>
      <c r="O47" s="1023"/>
      <c r="P47" s="1023"/>
      <c r="Q47" s="1142" t="s">
        <v>238</v>
      </c>
      <c r="R47" s="1142"/>
      <c r="S47" s="1142"/>
      <c r="T47" s="1142"/>
      <c r="U47" s="1142"/>
      <c r="V47" s="1142"/>
      <c r="W47" s="1142"/>
      <c r="X47" s="1142"/>
      <c r="Y47" s="1142"/>
      <c r="Z47" s="1142"/>
      <c r="AA47" s="1125"/>
      <c r="AB47" s="1125"/>
      <c r="AC47" s="1125"/>
      <c r="AD47" s="1125"/>
      <c r="AE47" s="1128"/>
      <c r="AF47" s="1128"/>
      <c r="AG47" s="1128"/>
      <c r="AH47" s="1128"/>
      <c r="AI47" s="1128"/>
    </row>
    <row r="48" spans="1:35" ht="18" customHeight="1">
      <c r="A48" s="1111"/>
      <c r="B48" s="1137"/>
      <c r="C48" s="1023"/>
      <c r="D48" s="1023"/>
      <c r="E48" s="1023"/>
      <c r="F48" s="1023"/>
      <c r="G48" s="1023"/>
      <c r="H48" s="1023"/>
      <c r="I48" s="1023"/>
      <c r="J48" s="1023"/>
      <c r="K48" s="1023"/>
      <c r="L48" s="1023"/>
      <c r="M48" s="1023"/>
      <c r="N48" s="1023"/>
      <c r="O48" s="1023"/>
      <c r="P48" s="1023"/>
      <c r="Q48" s="1142" t="s">
        <v>238</v>
      </c>
      <c r="R48" s="1142"/>
      <c r="S48" s="1142"/>
      <c r="T48" s="1142"/>
      <c r="U48" s="1142"/>
      <c r="V48" s="1142"/>
      <c r="W48" s="1142"/>
      <c r="X48" s="1142"/>
      <c r="Y48" s="1142"/>
      <c r="Z48" s="1142"/>
      <c r="AA48" s="1125"/>
      <c r="AB48" s="1125"/>
      <c r="AC48" s="1125"/>
      <c r="AD48" s="1125"/>
      <c r="AE48" s="1179"/>
      <c r="AF48" s="1179"/>
      <c r="AG48" s="1179"/>
      <c r="AH48" s="1179"/>
      <c r="AI48" s="1179"/>
    </row>
    <row r="49" spans="1:35" ht="18" customHeight="1">
      <c r="A49" s="1111"/>
      <c r="B49" s="1137"/>
      <c r="C49" s="1023"/>
      <c r="D49" s="1023"/>
      <c r="E49" s="1023"/>
      <c r="F49" s="1023"/>
      <c r="G49" s="1023"/>
      <c r="H49" s="1023"/>
      <c r="I49" s="1023"/>
      <c r="J49" s="1023"/>
      <c r="K49" s="1023"/>
      <c r="L49" s="1023"/>
      <c r="M49" s="1023"/>
      <c r="N49" s="1023"/>
      <c r="O49" s="1023"/>
      <c r="P49" s="1023"/>
      <c r="Q49" s="1142" t="s">
        <v>238</v>
      </c>
      <c r="R49" s="1142"/>
      <c r="S49" s="1142"/>
      <c r="T49" s="1142"/>
      <c r="U49" s="1142"/>
      <c r="V49" s="1142"/>
      <c r="W49" s="1142"/>
      <c r="X49" s="1142"/>
      <c r="Y49" s="1142"/>
      <c r="Z49" s="1142"/>
      <c r="AA49" s="1125"/>
      <c r="AB49" s="1125"/>
      <c r="AC49" s="1125"/>
      <c r="AD49" s="1125"/>
      <c r="AE49" s="1179"/>
      <c r="AF49" s="1179"/>
      <c r="AG49" s="1179"/>
      <c r="AH49" s="1179"/>
      <c r="AI49" s="1179"/>
    </row>
    <row r="50" spans="1:35" ht="18" customHeight="1">
      <c r="A50" s="1111"/>
      <c r="B50" s="1137"/>
      <c r="C50" s="1023"/>
      <c r="D50" s="1023"/>
      <c r="E50" s="1023"/>
      <c r="F50" s="1023"/>
      <c r="G50" s="1023"/>
      <c r="H50" s="1023"/>
      <c r="I50" s="1023"/>
      <c r="J50" s="1023"/>
      <c r="K50" s="1023"/>
      <c r="L50" s="1023"/>
      <c r="M50" s="1023"/>
      <c r="N50" s="1023"/>
      <c r="O50" s="1023"/>
      <c r="P50" s="1023"/>
      <c r="Q50" s="1023" t="s">
        <v>238</v>
      </c>
      <c r="R50" s="1023"/>
      <c r="S50" s="1023"/>
      <c r="T50" s="1023"/>
      <c r="U50" s="1023"/>
      <c r="V50" s="1023"/>
      <c r="W50" s="1023"/>
      <c r="X50" s="1023"/>
      <c r="Y50" s="1023"/>
      <c r="Z50" s="1023"/>
      <c r="AA50" s="1125"/>
      <c r="AB50" s="1125"/>
      <c r="AC50" s="1125"/>
      <c r="AD50" s="1125"/>
      <c r="AE50" s="1179"/>
      <c r="AF50" s="1179"/>
      <c r="AG50" s="1179"/>
      <c r="AH50" s="1179"/>
      <c r="AI50" s="1179"/>
    </row>
    <row r="51" spans="1:35" ht="18" customHeight="1">
      <c r="A51" s="1111"/>
      <c r="B51" s="1137"/>
      <c r="C51" s="1164"/>
      <c r="D51" s="1164"/>
      <c r="E51" s="1164"/>
      <c r="F51" s="1164"/>
      <c r="G51" s="1164"/>
      <c r="H51" s="1164"/>
      <c r="I51" s="1164"/>
      <c r="J51" s="1164"/>
      <c r="K51" s="1164"/>
      <c r="L51" s="1164"/>
      <c r="M51" s="1164"/>
      <c r="N51" s="1164"/>
      <c r="O51" s="1164"/>
      <c r="P51" s="1164"/>
      <c r="Q51" s="1164"/>
      <c r="R51" s="1164"/>
      <c r="S51" s="1164"/>
      <c r="T51" s="1164"/>
      <c r="U51" s="1164"/>
      <c r="V51" s="1175" t="s">
        <v>266</v>
      </c>
      <c r="W51" s="1175"/>
      <c r="X51" s="1175"/>
      <c r="Y51" s="1175"/>
      <c r="Z51" s="1175"/>
      <c r="AA51" s="1175"/>
      <c r="AB51" s="1175"/>
      <c r="AC51" s="1175"/>
      <c r="AD51" s="1175"/>
      <c r="AE51" s="1175"/>
      <c r="AF51" s="1175"/>
      <c r="AG51" s="1175"/>
      <c r="AH51" s="1175"/>
      <c r="AI51" s="1175"/>
    </row>
    <row r="52" spans="1:35" ht="18" customHeight="1">
      <c r="A52" s="1111"/>
      <c r="B52" s="1137" t="s">
        <v>457</v>
      </c>
      <c r="C52" s="1142"/>
      <c r="D52" s="1142"/>
      <c r="E52" s="1142"/>
      <c r="F52" s="1142"/>
      <c r="G52" s="1142"/>
      <c r="H52" s="1142"/>
      <c r="I52" s="1142"/>
      <c r="J52" s="1142"/>
      <c r="K52" s="1142"/>
      <c r="L52" s="1142"/>
      <c r="M52" s="1142"/>
      <c r="N52" s="1142"/>
      <c r="O52" s="1142"/>
      <c r="P52" s="1142"/>
      <c r="Q52" s="1142" t="s">
        <v>238</v>
      </c>
      <c r="R52" s="1142"/>
      <c r="S52" s="1142"/>
      <c r="T52" s="1142"/>
      <c r="U52" s="1142"/>
      <c r="V52" s="1142"/>
      <c r="W52" s="1142"/>
      <c r="X52" s="1142"/>
      <c r="Y52" s="1142"/>
      <c r="Z52" s="1142"/>
      <c r="AA52" s="1148"/>
      <c r="AB52" s="1148"/>
      <c r="AC52" s="1148"/>
      <c r="AD52" s="1148"/>
      <c r="AE52" s="1178"/>
      <c r="AF52" s="1178"/>
      <c r="AG52" s="1178"/>
      <c r="AH52" s="1178"/>
      <c r="AI52" s="1178"/>
    </row>
    <row r="53" spans="1:35" ht="18" customHeight="1">
      <c r="A53" s="1111"/>
      <c r="B53" s="1137"/>
      <c r="C53" s="1023"/>
      <c r="D53" s="1023"/>
      <c r="E53" s="1023"/>
      <c r="F53" s="1023"/>
      <c r="G53" s="1023"/>
      <c r="H53" s="1023"/>
      <c r="I53" s="1023"/>
      <c r="J53" s="1023"/>
      <c r="K53" s="1023"/>
      <c r="L53" s="1023"/>
      <c r="M53" s="1023"/>
      <c r="N53" s="1023"/>
      <c r="O53" s="1023"/>
      <c r="P53" s="1023"/>
      <c r="Q53" s="1142" t="s">
        <v>238</v>
      </c>
      <c r="R53" s="1142"/>
      <c r="S53" s="1142"/>
      <c r="T53" s="1142"/>
      <c r="U53" s="1142"/>
      <c r="V53" s="1142"/>
      <c r="W53" s="1142"/>
      <c r="X53" s="1142"/>
      <c r="Y53" s="1142"/>
      <c r="Z53" s="1142"/>
      <c r="AA53" s="1125"/>
      <c r="AB53" s="1125"/>
      <c r="AC53" s="1125"/>
      <c r="AD53" s="1125"/>
      <c r="AE53" s="1179"/>
      <c r="AF53" s="1179"/>
      <c r="AG53" s="1179"/>
      <c r="AH53" s="1179"/>
      <c r="AI53" s="1179"/>
    </row>
    <row r="54" spans="1:35" ht="18" customHeight="1">
      <c r="A54" s="1111"/>
      <c r="B54" s="1137"/>
      <c r="C54" s="1023"/>
      <c r="D54" s="1023"/>
      <c r="E54" s="1023"/>
      <c r="F54" s="1023"/>
      <c r="G54" s="1023"/>
      <c r="H54" s="1023"/>
      <c r="I54" s="1023"/>
      <c r="J54" s="1023"/>
      <c r="K54" s="1023"/>
      <c r="L54" s="1023"/>
      <c r="M54" s="1023"/>
      <c r="N54" s="1023"/>
      <c r="O54" s="1023"/>
      <c r="P54" s="1023"/>
      <c r="Q54" s="1142" t="s">
        <v>238</v>
      </c>
      <c r="R54" s="1142"/>
      <c r="S54" s="1142"/>
      <c r="T54" s="1142"/>
      <c r="U54" s="1142"/>
      <c r="V54" s="1142"/>
      <c r="W54" s="1142"/>
      <c r="X54" s="1142"/>
      <c r="Y54" s="1142"/>
      <c r="Z54" s="1142"/>
      <c r="AA54" s="1125"/>
      <c r="AB54" s="1125"/>
      <c r="AC54" s="1125"/>
      <c r="AD54" s="1125"/>
      <c r="AE54" s="1128"/>
      <c r="AF54" s="1128"/>
      <c r="AG54" s="1128"/>
      <c r="AH54" s="1128"/>
      <c r="AI54" s="1128"/>
    </row>
    <row r="55" spans="1:35" ht="18" customHeight="1">
      <c r="A55" s="1111"/>
      <c r="B55" s="1137"/>
      <c r="C55" s="1023"/>
      <c r="D55" s="1023"/>
      <c r="E55" s="1023"/>
      <c r="F55" s="1023"/>
      <c r="G55" s="1023"/>
      <c r="H55" s="1023"/>
      <c r="I55" s="1023"/>
      <c r="J55" s="1023"/>
      <c r="K55" s="1023"/>
      <c r="L55" s="1023"/>
      <c r="M55" s="1023"/>
      <c r="N55" s="1023"/>
      <c r="O55" s="1023"/>
      <c r="P55" s="1023"/>
      <c r="Q55" s="1142" t="s">
        <v>238</v>
      </c>
      <c r="R55" s="1142"/>
      <c r="S55" s="1142"/>
      <c r="T55" s="1142"/>
      <c r="U55" s="1142"/>
      <c r="V55" s="1142"/>
      <c r="W55" s="1142"/>
      <c r="X55" s="1142"/>
      <c r="Y55" s="1142"/>
      <c r="Z55" s="1142"/>
      <c r="AA55" s="1125"/>
      <c r="AB55" s="1125"/>
      <c r="AC55" s="1125"/>
      <c r="AD55" s="1125"/>
      <c r="AE55" s="1179"/>
      <c r="AF55" s="1179"/>
      <c r="AG55" s="1179"/>
      <c r="AH55" s="1179"/>
      <c r="AI55" s="1179"/>
    </row>
    <row r="56" spans="1:35" ht="18" customHeight="1">
      <c r="A56" s="1111"/>
      <c r="B56" s="1137"/>
      <c r="C56" s="1023"/>
      <c r="D56" s="1023"/>
      <c r="E56" s="1023"/>
      <c r="F56" s="1023"/>
      <c r="G56" s="1023"/>
      <c r="H56" s="1023"/>
      <c r="I56" s="1023"/>
      <c r="J56" s="1023"/>
      <c r="K56" s="1023"/>
      <c r="L56" s="1023"/>
      <c r="M56" s="1023"/>
      <c r="N56" s="1023"/>
      <c r="O56" s="1023"/>
      <c r="P56" s="1023"/>
      <c r="Q56" s="1142" t="s">
        <v>238</v>
      </c>
      <c r="R56" s="1142"/>
      <c r="S56" s="1142"/>
      <c r="T56" s="1142"/>
      <c r="U56" s="1142"/>
      <c r="V56" s="1142"/>
      <c r="W56" s="1142"/>
      <c r="X56" s="1142"/>
      <c r="Y56" s="1142"/>
      <c r="Z56" s="1142"/>
      <c r="AA56" s="1125"/>
      <c r="AB56" s="1125"/>
      <c r="AC56" s="1125"/>
      <c r="AD56" s="1125"/>
      <c r="AE56" s="1179"/>
      <c r="AF56" s="1179"/>
      <c r="AG56" s="1179"/>
      <c r="AH56" s="1179"/>
      <c r="AI56" s="1179"/>
    </row>
    <row r="57" spans="1:35" ht="18" customHeight="1">
      <c r="A57" s="1111"/>
      <c r="B57" s="1137"/>
      <c r="C57" s="1023"/>
      <c r="D57" s="1023"/>
      <c r="E57" s="1023"/>
      <c r="F57" s="1023"/>
      <c r="G57" s="1023"/>
      <c r="H57" s="1023"/>
      <c r="I57" s="1023"/>
      <c r="J57" s="1023"/>
      <c r="K57" s="1023"/>
      <c r="L57" s="1023"/>
      <c r="M57" s="1023"/>
      <c r="N57" s="1023"/>
      <c r="O57" s="1023"/>
      <c r="P57" s="1023"/>
      <c r="Q57" s="1023" t="s">
        <v>238</v>
      </c>
      <c r="R57" s="1023"/>
      <c r="S57" s="1023"/>
      <c r="T57" s="1023"/>
      <c r="U57" s="1023"/>
      <c r="V57" s="1023"/>
      <c r="W57" s="1023"/>
      <c r="X57" s="1023"/>
      <c r="Y57" s="1023"/>
      <c r="Z57" s="1023"/>
      <c r="AA57" s="1125"/>
      <c r="AB57" s="1125"/>
      <c r="AC57" s="1125"/>
      <c r="AD57" s="1125"/>
      <c r="AE57" s="1179"/>
      <c r="AF57" s="1179"/>
      <c r="AG57" s="1179"/>
      <c r="AH57" s="1179"/>
      <c r="AI57" s="1179"/>
    </row>
    <row r="58" spans="1:35" ht="18" customHeight="1">
      <c r="A58" s="1111"/>
      <c r="B58" s="1137"/>
      <c r="C58" s="1164"/>
      <c r="D58" s="1164"/>
      <c r="E58" s="1164"/>
      <c r="F58" s="1164"/>
      <c r="G58" s="1164"/>
      <c r="H58" s="1164"/>
      <c r="I58" s="1164"/>
      <c r="J58" s="1164"/>
      <c r="K58" s="1164"/>
      <c r="L58" s="1164"/>
      <c r="M58" s="1164"/>
      <c r="N58" s="1164"/>
      <c r="O58" s="1164"/>
      <c r="P58" s="1164"/>
      <c r="Q58" s="1164"/>
      <c r="R58" s="1164"/>
      <c r="S58" s="1164"/>
      <c r="T58" s="1164"/>
      <c r="U58" s="1164"/>
      <c r="V58" s="1175" t="s">
        <v>414</v>
      </c>
      <c r="W58" s="1175"/>
      <c r="X58" s="1175"/>
      <c r="Y58" s="1175"/>
      <c r="Z58" s="1175"/>
      <c r="AA58" s="1175"/>
      <c r="AB58" s="1175"/>
      <c r="AC58" s="1175"/>
      <c r="AD58" s="1175"/>
      <c r="AE58" s="1175"/>
      <c r="AF58" s="1175"/>
      <c r="AG58" s="1175"/>
      <c r="AH58" s="1175"/>
      <c r="AI58" s="1175"/>
    </row>
    <row r="59" spans="1:35" ht="18" customHeight="1">
      <c r="A59" s="1111"/>
      <c r="B59" s="1138" t="s">
        <v>459</v>
      </c>
      <c r="C59" s="1104"/>
      <c r="D59" s="1104"/>
      <c r="E59" s="1104"/>
      <c r="F59" s="1104"/>
      <c r="G59" s="1104"/>
      <c r="H59" s="1104"/>
      <c r="I59" s="1104"/>
      <c r="J59" s="1104"/>
      <c r="K59" s="1104"/>
      <c r="L59" s="1104"/>
      <c r="M59" s="1104"/>
      <c r="N59" s="1104"/>
      <c r="O59" s="1104"/>
      <c r="P59" s="1104"/>
      <c r="Q59" s="1104" t="s">
        <v>238</v>
      </c>
      <c r="R59" s="1104"/>
      <c r="S59" s="1104"/>
      <c r="T59" s="1104"/>
      <c r="U59" s="1104"/>
      <c r="V59" s="1104"/>
      <c r="W59" s="1104"/>
      <c r="X59" s="1104"/>
      <c r="Y59" s="1104"/>
      <c r="Z59" s="1104"/>
      <c r="AA59" s="1120"/>
      <c r="AB59" s="1120"/>
      <c r="AC59" s="1120"/>
      <c r="AD59" s="1120"/>
      <c r="AE59" s="1187"/>
      <c r="AF59" s="1187"/>
      <c r="AG59" s="1187"/>
      <c r="AH59" s="1187"/>
      <c r="AI59" s="1187"/>
    </row>
    <row r="60" spans="1:35" ht="18" customHeight="1">
      <c r="A60" s="1111"/>
      <c r="B60" s="1138"/>
      <c r="C60" s="1023"/>
      <c r="D60" s="1023"/>
      <c r="E60" s="1023"/>
      <c r="F60" s="1023"/>
      <c r="G60" s="1023"/>
      <c r="H60" s="1023"/>
      <c r="I60" s="1023"/>
      <c r="J60" s="1023"/>
      <c r="K60" s="1023"/>
      <c r="L60" s="1023"/>
      <c r="M60" s="1023"/>
      <c r="N60" s="1023"/>
      <c r="O60" s="1023"/>
      <c r="P60" s="1023"/>
      <c r="Q60" s="1142" t="s">
        <v>238</v>
      </c>
      <c r="R60" s="1142"/>
      <c r="S60" s="1142"/>
      <c r="T60" s="1142"/>
      <c r="U60" s="1142"/>
      <c r="V60" s="1142"/>
      <c r="W60" s="1142"/>
      <c r="X60" s="1142"/>
      <c r="Y60" s="1142"/>
      <c r="Z60" s="1142"/>
      <c r="AA60" s="1125"/>
      <c r="AB60" s="1125"/>
      <c r="AC60" s="1125"/>
      <c r="AD60" s="1125"/>
      <c r="AE60" s="1179"/>
      <c r="AF60" s="1179"/>
      <c r="AG60" s="1179"/>
      <c r="AH60" s="1179"/>
      <c r="AI60" s="1179"/>
    </row>
    <row r="61" spans="1:35" ht="18" customHeight="1">
      <c r="A61" s="1111"/>
      <c r="B61" s="1138"/>
      <c r="C61" s="1023"/>
      <c r="D61" s="1023"/>
      <c r="E61" s="1023"/>
      <c r="F61" s="1023"/>
      <c r="G61" s="1023"/>
      <c r="H61" s="1023"/>
      <c r="I61" s="1023"/>
      <c r="J61" s="1023"/>
      <c r="K61" s="1023"/>
      <c r="L61" s="1023"/>
      <c r="M61" s="1023"/>
      <c r="N61" s="1023"/>
      <c r="O61" s="1023"/>
      <c r="P61" s="1023"/>
      <c r="Q61" s="1142" t="s">
        <v>238</v>
      </c>
      <c r="R61" s="1142"/>
      <c r="S61" s="1142"/>
      <c r="T61" s="1142"/>
      <c r="U61" s="1142"/>
      <c r="V61" s="1142"/>
      <c r="W61" s="1142"/>
      <c r="X61" s="1142"/>
      <c r="Y61" s="1142"/>
      <c r="Z61" s="1142"/>
      <c r="AA61" s="1125"/>
      <c r="AB61" s="1125"/>
      <c r="AC61" s="1125"/>
      <c r="AD61" s="1125"/>
      <c r="AE61" s="1128"/>
      <c r="AF61" s="1128"/>
      <c r="AG61" s="1128"/>
      <c r="AH61" s="1128"/>
      <c r="AI61" s="1128"/>
    </row>
    <row r="62" spans="1:35" ht="18" customHeight="1">
      <c r="A62" s="1111"/>
      <c r="B62" s="1138"/>
      <c r="C62" s="1023"/>
      <c r="D62" s="1023"/>
      <c r="E62" s="1023"/>
      <c r="F62" s="1023"/>
      <c r="G62" s="1023"/>
      <c r="H62" s="1023"/>
      <c r="I62" s="1023"/>
      <c r="J62" s="1023"/>
      <c r="K62" s="1023"/>
      <c r="L62" s="1023"/>
      <c r="M62" s="1023"/>
      <c r="N62" s="1023"/>
      <c r="O62" s="1023"/>
      <c r="P62" s="1023"/>
      <c r="Q62" s="1142" t="s">
        <v>238</v>
      </c>
      <c r="R62" s="1142"/>
      <c r="S62" s="1142"/>
      <c r="T62" s="1142"/>
      <c r="U62" s="1142"/>
      <c r="V62" s="1142"/>
      <c r="W62" s="1142"/>
      <c r="X62" s="1142"/>
      <c r="Y62" s="1142"/>
      <c r="Z62" s="1142"/>
      <c r="AA62" s="1125"/>
      <c r="AB62" s="1125"/>
      <c r="AC62" s="1125"/>
      <c r="AD62" s="1125"/>
      <c r="AE62" s="1179"/>
      <c r="AF62" s="1179"/>
      <c r="AG62" s="1179"/>
      <c r="AH62" s="1179"/>
      <c r="AI62" s="1179"/>
    </row>
    <row r="63" spans="1:35" ht="18" customHeight="1">
      <c r="A63" s="1111"/>
      <c r="B63" s="1138"/>
      <c r="C63" s="1023"/>
      <c r="D63" s="1023"/>
      <c r="E63" s="1023"/>
      <c r="F63" s="1023"/>
      <c r="G63" s="1023"/>
      <c r="H63" s="1023"/>
      <c r="I63" s="1023"/>
      <c r="J63" s="1023"/>
      <c r="K63" s="1023"/>
      <c r="L63" s="1023"/>
      <c r="M63" s="1023"/>
      <c r="N63" s="1023"/>
      <c r="O63" s="1023"/>
      <c r="P63" s="1023"/>
      <c r="Q63" s="1142" t="s">
        <v>238</v>
      </c>
      <c r="R63" s="1142"/>
      <c r="S63" s="1142"/>
      <c r="T63" s="1142"/>
      <c r="U63" s="1142"/>
      <c r="V63" s="1142"/>
      <c r="W63" s="1142"/>
      <c r="X63" s="1142"/>
      <c r="Y63" s="1142"/>
      <c r="Z63" s="1142"/>
      <c r="AA63" s="1125"/>
      <c r="AB63" s="1125"/>
      <c r="AC63" s="1125"/>
      <c r="AD63" s="1125"/>
      <c r="AE63" s="1179"/>
      <c r="AF63" s="1179"/>
      <c r="AG63" s="1179"/>
      <c r="AH63" s="1179"/>
      <c r="AI63" s="1179"/>
    </row>
    <row r="64" spans="1:35" ht="18" customHeight="1">
      <c r="A64" s="1111"/>
      <c r="B64" s="1138"/>
      <c r="C64" s="1023"/>
      <c r="D64" s="1023"/>
      <c r="E64" s="1023"/>
      <c r="F64" s="1023"/>
      <c r="G64" s="1023"/>
      <c r="H64" s="1023"/>
      <c r="I64" s="1023"/>
      <c r="J64" s="1023"/>
      <c r="K64" s="1023"/>
      <c r="L64" s="1023"/>
      <c r="M64" s="1023"/>
      <c r="N64" s="1023"/>
      <c r="O64" s="1023"/>
      <c r="P64" s="1023"/>
      <c r="Q64" s="1023" t="s">
        <v>238</v>
      </c>
      <c r="R64" s="1023"/>
      <c r="S64" s="1023"/>
      <c r="T64" s="1023"/>
      <c r="U64" s="1023"/>
      <c r="V64" s="1023"/>
      <c r="W64" s="1023"/>
      <c r="X64" s="1023"/>
      <c r="Y64" s="1023"/>
      <c r="Z64" s="1023"/>
      <c r="AA64" s="1125"/>
      <c r="AB64" s="1125"/>
      <c r="AC64" s="1125"/>
      <c r="AD64" s="1125"/>
      <c r="AE64" s="1179"/>
      <c r="AF64" s="1179"/>
      <c r="AG64" s="1179"/>
      <c r="AH64" s="1179"/>
      <c r="AI64" s="1179"/>
    </row>
    <row r="65" spans="1:35" ht="18" customHeight="1">
      <c r="A65" s="1111"/>
      <c r="B65" s="1138"/>
      <c r="C65" s="1164"/>
      <c r="D65" s="1164"/>
      <c r="E65" s="1164"/>
      <c r="F65" s="1164"/>
      <c r="G65" s="1164"/>
      <c r="H65" s="1164"/>
      <c r="I65" s="1164"/>
      <c r="J65" s="1164"/>
      <c r="K65" s="1164"/>
      <c r="L65" s="1164"/>
      <c r="M65" s="1164"/>
      <c r="N65" s="1164"/>
      <c r="O65" s="1164"/>
      <c r="P65" s="1164"/>
      <c r="Q65" s="1164"/>
      <c r="R65" s="1164"/>
      <c r="S65" s="1164"/>
      <c r="T65" s="1164"/>
      <c r="U65" s="1164"/>
      <c r="V65" s="1175" t="s">
        <v>103</v>
      </c>
      <c r="W65" s="1175"/>
      <c r="X65" s="1175"/>
      <c r="Y65" s="1175"/>
      <c r="Z65" s="1175"/>
      <c r="AA65" s="1175"/>
      <c r="AB65" s="1175"/>
      <c r="AC65" s="1175"/>
      <c r="AD65" s="1175"/>
      <c r="AE65" s="1175"/>
      <c r="AF65" s="1175"/>
      <c r="AG65" s="1175"/>
      <c r="AH65" s="1175"/>
      <c r="AI65" s="1175"/>
    </row>
    <row r="66" spans="1:35" ht="18" customHeight="1">
      <c r="A66" s="1111"/>
      <c r="B66" s="1137" t="s">
        <v>479</v>
      </c>
      <c r="C66" s="1142"/>
      <c r="D66" s="1142"/>
      <c r="E66" s="1142"/>
      <c r="F66" s="1142"/>
      <c r="G66" s="1142"/>
      <c r="H66" s="1142"/>
      <c r="I66" s="1142"/>
      <c r="J66" s="1142"/>
      <c r="K66" s="1142"/>
      <c r="L66" s="1142"/>
      <c r="M66" s="1142"/>
      <c r="N66" s="1142"/>
      <c r="O66" s="1142"/>
      <c r="P66" s="1142"/>
      <c r="Q66" s="1142" t="s">
        <v>238</v>
      </c>
      <c r="R66" s="1142"/>
      <c r="S66" s="1142"/>
      <c r="T66" s="1142"/>
      <c r="U66" s="1142"/>
      <c r="V66" s="1142"/>
      <c r="W66" s="1142"/>
      <c r="X66" s="1142"/>
      <c r="Y66" s="1142"/>
      <c r="Z66" s="1142"/>
      <c r="AA66" s="1148"/>
      <c r="AB66" s="1148"/>
      <c r="AC66" s="1148"/>
      <c r="AD66" s="1148"/>
      <c r="AE66" s="1178"/>
      <c r="AF66" s="1178"/>
      <c r="AG66" s="1178"/>
      <c r="AH66" s="1178"/>
      <c r="AI66" s="1178"/>
    </row>
    <row r="67" spans="1:35" ht="18" customHeight="1">
      <c r="A67" s="1111"/>
      <c r="B67" s="1137"/>
      <c r="C67" s="1023"/>
      <c r="D67" s="1023"/>
      <c r="E67" s="1023"/>
      <c r="F67" s="1023"/>
      <c r="G67" s="1023"/>
      <c r="H67" s="1023"/>
      <c r="I67" s="1023"/>
      <c r="J67" s="1023"/>
      <c r="K67" s="1023"/>
      <c r="L67" s="1023"/>
      <c r="M67" s="1023"/>
      <c r="N67" s="1023"/>
      <c r="O67" s="1023"/>
      <c r="P67" s="1023"/>
      <c r="Q67" s="1142" t="s">
        <v>238</v>
      </c>
      <c r="R67" s="1142"/>
      <c r="S67" s="1142"/>
      <c r="T67" s="1142"/>
      <c r="U67" s="1142"/>
      <c r="V67" s="1142"/>
      <c r="W67" s="1142"/>
      <c r="X67" s="1142"/>
      <c r="Y67" s="1142"/>
      <c r="Z67" s="1142"/>
      <c r="AA67" s="1125"/>
      <c r="AB67" s="1125"/>
      <c r="AC67" s="1125"/>
      <c r="AD67" s="1125"/>
      <c r="AE67" s="1179"/>
      <c r="AF67" s="1179"/>
      <c r="AG67" s="1179"/>
      <c r="AH67" s="1179"/>
      <c r="AI67" s="1179"/>
    </row>
    <row r="68" spans="1:35" ht="18" customHeight="1">
      <c r="A68" s="1111"/>
      <c r="B68" s="1137"/>
      <c r="C68" s="1023"/>
      <c r="D68" s="1023"/>
      <c r="E68" s="1023"/>
      <c r="F68" s="1023"/>
      <c r="G68" s="1023"/>
      <c r="H68" s="1023"/>
      <c r="I68" s="1023"/>
      <c r="J68" s="1023"/>
      <c r="K68" s="1023"/>
      <c r="L68" s="1023"/>
      <c r="M68" s="1023"/>
      <c r="N68" s="1023"/>
      <c r="O68" s="1023"/>
      <c r="P68" s="1023"/>
      <c r="Q68" s="1142" t="s">
        <v>238</v>
      </c>
      <c r="R68" s="1142"/>
      <c r="S68" s="1142"/>
      <c r="T68" s="1142"/>
      <c r="U68" s="1142"/>
      <c r="V68" s="1142"/>
      <c r="W68" s="1142"/>
      <c r="X68" s="1142"/>
      <c r="Y68" s="1142"/>
      <c r="Z68" s="1142"/>
      <c r="AA68" s="1125"/>
      <c r="AB68" s="1125"/>
      <c r="AC68" s="1125"/>
      <c r="AD68" s="1125"/>
      <c r="AE68" s="1128"/>
      <c r="AF68" s="1128"/>
      <c r="AG68" s="1128"/>
      <c r="AH68" s="1128"/>
      <c r="AI68" s="1128"/>
    </row>
    <row r="69" spans="1:35" ht="18" customHeight="1">
      <c r="A69" s="1111"/>
      <c r="B69" s="1137"/>
      <c r="C69" s="1023"/>
      <c r="D69" s="1023"/>
      <c r="E69" s="1023"/>
      <c r="F69" s="1023"/>
      <c r="G69" s="1023"/>
      <c r="H69" s="1023"/>
      <c r="I69" s="1023"/>
      <c r="J69" s="1023"/>
      <c r="K69" s="1023"/>
      <c r="L69" s="1023"/>
      <c r="M69" s="1023"/>
      <c r="N69" s="1023"/>
      <c r="O69" s="1023"/>
      <c r="P69" s="1023"/>
      <c r="Q69" s="1142" t="s">
        <v>238</v>
      </c>
      <c r="R69" s="1142"/>
      <c r="S69" s="1142"/>
      <c r="T69" s="1142"/>
      <c r="U69" s="1142"/>
      <c r="V69" s="1142"/>
      <c r="W69" s="1142"/>
      <c r="X69" s="1142"/>
      <c r="Y69" s="1142"/>
      <c r="Z69" s="1142"/>
      <c r="AA69" s="1125"/>
      <c r="AB69" s="1125"/>
      <c r="AC69" s="1125"/>
      <c r="AD69" s="1125"/>
      <c r="AE69" s="1179"/>
      <c r="AF69" s="1179"/>
      <c r="AG69" s="1179"/>
      <c r="AH69" s="1179"/>
      <c r="AI69" s="1179"/>
    </row>
    <row r="70" spans="1:35" ht="18" customHeight="1">
      <c r="A70" s="1111"/>
      <c r="B70" s="1137"/>
      <c r="C70" s="1023"/>
      <c r="D70" s="1023"/>
      <c r="E70" s="1023"/>
      <c r="F70" s="1023"/>
      <c r="G70" s="1023"/>
      <c r="H70" s="1023"/>
      <c r="I70" s="1023"/>
      <c r="J70" s="1023"/>
      <c r="K70" s="1023"/>
      <c r="L70" s="1023"/>
      <c r="M70" s="1023"/>
      <c r="N70" s="1023"/>
      <c r="O70" s="1023"/>
      <c r="P70" s="1023"/>
      <c r="Q70" s="1142" t="s">
        <v>238</v>
      </c>
      <c r="R70" s="1142"/>
      <c r="S70" s="1142"/>
      <c r="T70" s="1142"/>
      <c r="U70" s="1142"/>
      <c r="V70" s="1142"/>
      <c r="W70" s="1142"/>
      <c r="X70" s="1142"/>
      <c r="Y70" s="1142"/>
      <c r="Z70" s="1142"/>
      <c r="AA70" s="1125"/>
      <c r="AB70" s="1125"/>
      <c r="AC70" s="1125"/>
      <c r="AD70" s="1125"/>
      <c r="AE70" s="1179"/>
      <c r="AF70" s="1179"/>
      <c r="AG70" s="1179"/>
      <c r="AH70" s="1179"/>
      <c r="AI70" s="1179"/>
    </row>
    <row r="71" spans="1:35" ht="18" customHeight="1">
      <c r="A71" s="1111"/>
      <c r="B71" s="1137"/>
      <c r="C71" s="1023"/>
      <c r="D71" s="1023"/>
      <c r="E71" s="1023"/>
      <c r="F71" s="1023"/>
      <c r="G71" s="1023"/>
      <c r="H71" s="1023"/>
      <c r="I71" s="1023"/>
      <c r="J71" s="1023"/>
      <c r="K71" s="1023"/>
      <c r="L71" s="1023"/>
      <c r="M71" s="1023"/>
      <c r="N71" s="1023"/>
      <c r="O71" s="1023"/>
      <c r="P71" s="1023"/>
      <c r="Q71" s="1023" t="s">
        <v>238</v>
      </c>
      <c r="R71" s="1023"/>
      <c r="S71" s="1023"/>
      <c r="T71" s="1023"/>
      <c r="U71" s="1023"/>
      <c r="V71" s="1023"/>
      <c r="W71" s="1023"/>
      <c r="X71" s="1023"/>
      <c r="Y71" s="1023"/>
      <c r="Z71" s="1023"/>
      <c r="AA71" s="1125"/>
      <c r="AB71" s="1125"/>
      <c r="AC71" s="1125"/>
      <c r="AD71" s="1125"/>
      <c r="AE71" s="1179"/>
      <c r="AF71" s="1179"/>
      <c r="AG71" s="1179"/>
      <c r="AH71" s="1179"/>
      <c r="AI71" s="1179"/>
    </row>
    <row r="72" spans="1:35" ht="18" customHeight="1">
      <c r="A72" s="1111"/>
      <c r="B72" s="1137"/>
      <c r="C72" s="1164"/>
      <c r="D72" s="1164"/>
      <c r="E72" s="1164"/>
      <c r="F72" s="1164"/>
      <c r="G72" s="1164"/>
      <c r="H72" s="1164"/>
      <c r="I72" s="1164"/>
      <c r="J72" s="1164"/>
      <c r="K72" s="1164"/>
      <c r="L72" s="1164"/>
      <c r="M72" s="1164"/>
      <c r="N72" s="1164"/>
      <c r="O72" s="1164"/>
      <c r="P72" s="1164"/>
      <c r="Q72" s="1164"/>
      <c r="R72" s="1164"/>
      <c r="S72" s="1164"/>
      <c r="T72" s="1164"/>
      <c r="U72" s="1164"/>
      <c r="V72" s="1175" t="s">
        <v>475</v>
      </c>
      <c r="W72" s="1175"/>
      <c r="X72" s="1175"/>
      <c r="Y72" s="1175"/>
      <c r="Z72" s="1175"/>
      <c r="AA72" s="1175"/>
      <c r="AB72" s="1175"/>
      <c r="AC72" s="1175"/>
      <c r="AD72" s="1175"/>
      <c r="AE72" s="1175"/>
      <c r="AF72" s="1175"/>
      <c r="AG72" s="1175"/>
      <c r="AH72" s="1175"/>
      <c r="AI72" s="1175"/>
    </row>
    <row r="73" spans="1:35" ht="18" customHeight="1">
      <c r="A73" s="1111"/>
      <c r="B73" s="1137" t="s">
        <v>480</v>
      </c>
      <c r="C73" s="1142"/>
      <c r="D73" s="1142"/>
      <c r="E73" s="1142"/>
      <c r="F73" s="1142"/>
      <c r="G73" s="1142"/>
      <c r="H73" s="1142"/>
      <c r="I73" s="1142"/>
      <c r="J73" s="1142"/>
      <c r="K73" s="1142"/>
      <c r="L73" s="1142"/>
      <c r="M73" s="1142"/>
      <c r="N73" s="1142"/>
      <c r="O73" s="1142"/>
      <c r="P73" s="1142"/>
      <c r="Q73" s="1142" t="s">
        <v>238</v>
      </c>
      <c r="R73" s="1142"/>
      <c r="S73" s="1142"/>
      <c r="T73" s="1142"/>
      <c r="U73" s="1142"/>
      <c r="V73" s="1142"/>
      <c r="W73" s="1142"/>
      <c r="X73" s="1142"/>
      <c r="Y73" s="1142"/>
      <c r="Z73" s="1142"/>
      <c r="AA73" s="1148"/>
      <c r="AB73" s="1148"/>
      <c r="AC73" s="1148"/>
      <c r="AD73" s="1148"/>
      <c r="AE73" s="1178"/>
      <c r="AF73" s="1178"/>
      <c r="AG73" s="1178"/>
      <c r="AH73" s="1178"/>
      <c r="AI73" s="1178"/>
    </row>
    <row r="74" spans="1:35" ht="18" customHeight="1">
      <c r="A74" s="1111"/>
      <c r="B74" s="1137"/>
      <c r="C74" s="1023"/>
      <c r="D74" s="1023"/>
      <c r="E74" s="1023"/>
      <c r="F74" s="1023"/>
      <c r="G74" s="1023"/>
      <c r="H74" s="1023"/>
      <c r="I74" s="1023"/>
      <c r="J74" s="1023"/>
      <c r="K74" s="1023"/>
      <c r="L74" s="1023"/>
      <c r="M74" s="1023"/>
      <c r="N74" s="1023"/>
      <c r="O74" s="1023"/>
      <c r="P74" s="1023"/>
      <c r="Q74" s="1142" t="s">
        <v>238</v>
      </c>
      <c r="R74" s="1142"/>
      <c r="S74" s="1142"/>
      <c r="T74" s="1142"/>
      <c r="U74" s="1142"/>
      <c r="V74" s="1142"/>
      <c r="W74" s="1142"/>
      <c r="X74" s="1142"/>
      <c r="Y74" s="1142"/>
      <c r="Z74" s="1142"/>
      <c r="AA74" s="1125"/>
      <c r="AB74" s="1125"/>
      <c r="AC74" s="1125"/>
      <c r="AD74" s="1125"/>
      <c r="AE74" s="1179"/>
      <c r="AF74" s="1179"/>
      <c r="AG74" s="1179"/>
      <c r="AH74" s="1179"/>
      <c r="AI74" s="1179"/>
    </row>
    <row r="75" spans="1:35" ht="18" customHeight="1">
      <c r="A75" s="1111"/>
      <c r="B75" s="1137"/>
      <c r="C75" s="1023"/>
      <c r="D75" s="1023"/>
      <c r="E75" s="1023"/>
      <c r="F75" s="1023"/>
      <c r="G75" s="1023"/>
      <c r="H75" s="1023"/>
      <c r="I75" s="1023"/>
      <c r="J75" s="1023"/>
      <c r="K75" s="1023"/>
      <c r="L75" s="1023"/>
      <c r="M75" s="1023"/>
      <c r="N75" s="1023"/>
      <c r="O75" s="1023"/>
      <c r="P75" s="1023"/>
      <c r="Q75" s="1142" t="s">
        <v>238</v>
      </c>
      <c r="R75" s="1142"/>
      <c r="S75" s="1142"/>
      <c r="T75" s="1142"/>
      <c r="U75" s="1142"/>
      <c r="V75" s="1142"/>
      <c r="W75" s="1142"/>
      <c r="X75" s="1142"/>
      <c r="Y75" s="1142"/>
      <c r="Z75" s="1142"/>
      <c r="AA75" s="1125"/>
      <c r="AB75" s="1125"/>
      <c r="AC75" s="1125"/>
      <c r="AD75" s="1125"/>
      <c r="AE75" s="1128"/>
      <c r="AF75" s="1128"/>
      <c r="AG75" s="1128"/>
      <c r="AH75" s="1128"/>
      <c r="AI75" s="1128"/>
    </row>
    <row r="76" spans="1:35" ht="18" customHeight="1">
      <c r="A76" s="1111"/>
      <c r="B76" s="1137"/>
      <c r="C76" s="1023"/>
      <c r="D76" s="1023"/>
      <c r="E76" s="1023"/>
      <c r="F76" s="1023"/>
      <c r="G76" s="1023"/>
      <c r="H76" s="1023"/>
      <c r="I76" s="1023"/>
      <c r="J76" s="1023"/>
      <c r="K76" s="1023"/>
      <c r="L76" s="1023"/>
      <c r="M76" s="1023"/>
      <c r="N76" s="1023"/>
      <c r="O76" s="1023"/>
      <c r="P76" s="1023"/>
      <c r="Q76" s="1142" t="s">
        <v>238</v>
      </c>
      <c r="R76" s="1142"/>
      <c r="S76" s="1142"/>
      <c r="T76" s="1142"/>
      <c r="U76" s="1142"/>
      <c r="V76" s="1142"/>
      <c r="W76" s="1142"/>
      <c r="X76" s="1142"/>
      <c r="Y76" s="1142"/>
      <c r="Z76" s="1142"/>
      <c r="AA76" s="1125"/>
      <c r="AB76" s="1125"/>
      <c r="AC76" s="1125"/>
      <c r="AD76" s="1125"/>
      <c r="AE76" s="1179"/>
      <c r="AF76" s="1179"/>
      <c r="AG76" s="1179"/>
      <c r="AH76" s="1179"/>
      <c r="AI76" s="1179"/>
    </row>
    <row r="77" spans="1:35" ht="18" customHeight="1">
      <c r="A77" s="1111"/>
      <c r="B77" s="1137"/>
      <c r="C77" s="1023"/>
      <c r="D77" s="1023"/>
      <c r="E77" s="1023"/>
      <c r="F77" s="1023"/>
      <c r="G77" s="1023"/>
      <c r="H77" s="1023"/>
      <c r="I77" s="1023"/>
      <c r="J77" s="1023"/>
      <c r="K77" s="1023"/>
      <c r="L77" s="1023"/>
      <c r="M77" s="1023"/>
      <c r="N77" s="1023"/>
      <c r="O77" s="1023"/>
      <c r="P77" s="1023"/>
      <c r="Q77" s="1142" t="s">
        <v>238</v>
      </c>
      <c r="R77" s="1142"/>
      <c r="S77" s="1142"/>
      <c r="T77" s="1142"/>
      <c r="U77" s="1142"/>
      <c r="V77" s="1142"/>
      <c r="W77" s="1142"/>
      <c r="X77" s="1142"/>
      <c r="Y77" s="1142"/>
      <c r="Z77" s="1142"/>
      <c r="AA77" s="1125"/>
      <c r="AB77" s="1125"/>
      <c r="AC77" s="1125"/>
      <c r="AD77" s="1125"/>
      <c r="AE77" s="1179"/>
      <c r="AF77" s="1179"/>
      <c r="AG77" s="1179"/>
      <c r="AH77" s="1179"/>
      <c r="AI77" s="1179"/>
    </row>
    <row r="78" spans="1:35" ht="18" customHeight="1">
      <c r="A78" s="1111"/>
      <c r="B78" s="1137"/>
      <c r="C78" s="1023"/>
      <c r="D78" s="1023"/>
      <c r="E78" s="1023"/>
      <c r="F78" s="1023"/>
      <c r="G78" s="1023"/>
      <c r="H78" s="1023"/>
      <c r="I78" s="1023"/>
      <c r="J78" s="1023"/>
      <c r="K78" s="1023"/>
      <c r="L78" s="1023"/>
      <c r="M78" s="1023"/>
      <c r="N78" s="1023"/>
      <c r="O78" s="1023"/>
      <c r="P78" s="1023"/>
      <c r="Q78" s="1023" t="s">
        <v>238</v>
      </c>
      <c r="R78" s="1023"/>
      <c r="S78" s="1023"/>
      <c r="T78" s="1023"/>
      <c r="U78" s="1023"/>
      <c r="V78" s="1023"/>
      <c r="W78" s="1023"/>
      <c r="X78" s="1023"/>
      <c r="Y78" s="1023"/>
      <c r="Z78" s="1023"/>
      <c r="AA78" s="1125"/>
      <c r="AB78" s="1125"/>
      <c r="AC78" s="1125"/>
      <c r="AD78" s="1125"/>
      <c r="AE78" s="1179"/>
      <c r="AF78" s="1179"/>
      <c r="AG78" s="1179"/>
      <c r="AH78" s="1179"/>
      <c r="AI78" s="1179"/>
    </row>
    <row r="79" spans="1:35" ht="18" customHeight="1">
      <c r="A79" s="1111"/>
      <c r="B79" s="1137"/>
      <c r="C79" s="1164"/>
      <c r="D79" s="1164"/>
      <c r="E79" s="1164"/>
      <c r="F79" s="1164"/>
      <c r="G79" s="1164"/>
      <c r="H79" s="1164"/>
      <c r="I79" s="1164"/>
      <c r="J79" s="1164"/>
      <c r="K79" s="1164"/>
      <c r="L79" s="1164"/>
      <c r="M79" s="1164"/>
      <c r="N79" s="1164"/>
      <c r="O79" s="1164"/>
      <c r="P79" s="1164"/>
      <c r="Q79" s="1164"/>
      <c r="R79" s="1164"/>
      <c r="S79" s="1164"/>
      <c r="T79" s="1164"/>
      <c r="U79" s="1164"/>
      <c r="V79" s="1175" t="s">
        <v>483</v>
      </c>
      <c r="W79" s="1175"/>
      <c r="X79" s="1175"/>
      <c r="Y79" s="1175"/>
      <c r="Z79" s="1175"/>
      <c r="AA79" s="1175"/>
      <c r="AB79" s="1175"/>
      <c r="AC79" s="1175"/>
      <c r="AD79" s="1175"/>
      <c r="AE79" s="1175"/>
      <c r="AF79" s="1175"/>
      <c r="AG79" s="1175"/>
      <c r="AH79" s="1175"/>
      <c r="AI79" s="1175"/>
    </row>
    <row r="80" spans="1:35" ht="18" customHeight="1">
      <c r="A80" s="1154"/>
      <c r="B80" s="1157" t="s">
        <v>460</v>
      </c>
      <c r="C80" s="1142"/>
      <c r="D80" s="1142"/>
      <c r="E80" s="1142"/>
      <c r="F80" s="1142"/>
      <c r="G80" s="1142"/>
      <c r="H80" s="1142"/>
      <c r="I80" s="1142"/>
      <c r="J80" s="1142"/>
      <c r="K80" s="1142"/>
      <c r="L80" s="1142"/>
      <c r="M80" s="1142"/>
      <c r="N80" s="1142"/>
      <c r="O80" s="1142"/>
      <c r="P80" s="1142"/>
      <c r="Q80" s="1142" t="s">
        <v>238</v>
      </c>
      <c r="R80" s="1142"/>
      <c r="S80" s="1142"/>
      <c r="T80" s="1142"/>
      <c r="U80" s="1142"/>
      <c r="V80" s="1142"/>
      <c r="W80" s="1142"/>
      <c r="X80" s="1142"/>
      <c r="Y80" s="1142"/>
      <c r="Z80" s="1142"/>
      <c r="AA80" s="1148"/>
      <c r="AB80" s="1148"/>
      <c r="AC80" s="1148"/>
      <c r="AD80" s="1148"/>
      <c r="AE80" s="1178"/>
      <c r="AF80" s="1178"/>
      <c r="AG80" s="1178"/>
      <c r="AH80" s="1178"/>
      <c r="AI80" s="1178"/>
    </row>
    <row r="81" spans="1:35" ht="18" customHeight="1">
      <c r="A81" s="1154"/>
      <c r="B81" s="1157"/>
      <c r="C81" s="1023"/>
      <c r="D81" s="1023"/>
      <c r="E81" s="1023"/>
      <c r="F81" s="1023"/>
      <c r="G81" s="1023"/>
      <c r="H81" s="1023"/>
      <c r="I81" s="1023"/>
      <c r="J81" s="1023"/>
      <c r="K81" s="1023"/>
      <c r="L81" s="1023"/>
      <c r="M81" s="1023"/>
      <c r="N81" s="1023"/>
      <c r="O81" s="1023"/>
      <c r="P81" s="1023"/>
      <c r="Q81" s="1142" t="s">
        <v>238</v>
      </c>
      <c r="R81" s="1142"/>
      <c r="S81" s="1142"/>
      <c r="T81" s="1142"/>
      <c r="U81" s="1142"/>
      <c r="V81" s="1142"/>
      <c r="W81" s="1142"/>
      <c r="X81" s="1142"/>
      <c r="Y81" s="1142"/>
      <c r="Z81" s="1142"/>
      <c r="AA81" s="1125"/>
      <c r="AB81" s="1125"/>
      <c r="AC81" s="1125"/>
      <c r="AD81" s="1125"/>
      <c r="AE81" s="1179"/>
      <c r="AF81" s="1179"/>
      <c r="AG81" s="1179"/>
      <c r="AH81" s="1179"/>
      <c r="AI81" s="1179"/>
    </row>
    <row r="82" spans="1:35" ht="18" customHeight="1">
      <c r="A82" s="1154"/>
      <c r="B82" s="1157"/>
      <c r="C82" s="1023"/>
      <c r="D82" s="1023"/>
      <c r="E82" s="1023"/>
      <c r="F82" s="1023"/>
      <c r="G82" s="1023"/>
      <c r="H82" s="1023"/>
      <c r="I82" s="1023"/>
      <c r="J82" s="1023"/>
      <c r="K82" s="1023"/>
      <c r="L82" s="1023"/>
      <c r="M82" s="1023"/>
      <c r="N82" s="1023"/>
      <c r="O82" s="1023"/>
      <c r="P82" s="1023"/>
      <c r="Q82" s="1142" t="s">
        <v>238</v>
      </c>
      <c r="R82" s="1142"/>
      <c r="S82" s="1142"/>
      <c r="T82" s="1142"/>
      <c r="U82" s="1142"/>
      <c r="V82" s="1142"/>
      <c r="W82" s="1142"/>
      <c r="X82" s="1142"/>
      <c r="Y82" s="1142"/>
      <c r="Z82" s="1142"/>
      <c r="AA82" s="1125"/>
      <c r="AB82" s="1125"/>
      <c r="AC82" s="1125"/>
      <c r="AD82" s="1125"/>
      <c r="AE82" s="1128"/>
      <c r="AF82" s="1128"/>
      <c r="AG82" s="1128"/>
      <c r="AH82" s="1128"/>
      <c r="AI82" s="1128"/>
    </row>
    <row r="83" spans="1:35" ht="18" customHeight="1">
      <c r="A83" s="1154"/>
      <c r="B83" s="1157"/>
      <c r="C83" s="1023"/>
      <c r="D83" s="1023"/>
      <c r="E83" s="1023"/>
      <c r="F83" s="1023"/>
      <c r="G83" s="1023"/>
      <c r="H83" s="1023"/>
      <c r="I83" s="1023"/>
      <c r="J83" s="1023"/>
      <c r="K83" s="1023"/>
      <c r="L83" s="1023"/>
      <c r="M83" s="1023"/>
      <c r="N83" s="1023"/>
      <c r="O83" s="1023"/>
      <c r="P83" s="1023"/>
      <c r="Q83" s="1142" t="s">
        <v>238</v>
      </c>
      <c r="R83" s="1142"/>
      <c r="S83" s="1142"/>
      <c r="T83" s="1142"/>
      <c r="U83" s="1142"/>
      <c r="V83" s="1142"/>
      <c r="W83" s="1142"/>
      <c r="X83" s="1142"/>
      <c r="Y83" s="1142"/>
      <c r="Z83" s="1142"/>
      <c r="AA83" s="1125"/>
      <c r="AB83" s="1125"/>
      <c r="AC83" s="1125"/>
      <c r="AD83" s="1125"/>
      <c r="AE83" s="1179"/>
      <c r="AF83" s="1179"/>
      <c r="AG83" s="1179"/>
      <c r="AH83" s="1179"/>
      <c r="AI83" s="1179"/>
    </row>
    <row r="84" spans="1:35" ht="18" customHeight="1">
      <c r="A84" s="1154"/>
      <c r="B84" s="1157"/>
      <c r="C84" s="1023"/>
      <c r="D84" s="1023"/>
      <c r="E84" s="1023"/>
      <c r="F84" s="1023"/>
      <c r="G84" s="1023"/>
      <c r="H84" s="1023"/>
      <c r="I84" s="1023"/>
      <c r="J84" s="1023"/>
      <c r="K84" s="1023"/>
      <c r="L84" s="1023"/>
      <c r="M84" s="1023"/>
      <c r="N84" s="1023"/>
      <c r="O84" s="1023"/>
      <c r="P84" s="1023"/>
      <c r="Q84" s="1142" t="s">
        <v>238</v>
      </c>
      <c r="R84" s="1142"/>
      <c r="S84" s="1142"/>
      <c r="T84" s="1142"/>
      <c r="U84" s="1142"/>
      <c r="V84" s="1142"/>
      <c r="W84" s="1142"/>
      <c r="X84" s="1142"/>
      <c r="Y84" s="1142"/>
      <c r="Z84" s="1142"/>
      <c r="AA84" s="1125"/>
      <c r="AB84" s="1125"/>
      <c r="AC84" s="1125"/>
      <c r="AD84" s="1125"/>
      <c r="AE84" s="1179"/>
      <c r="AF84" s="1179"/>
      <c r="AG84" s="1179"/>
      <c r="AH84" s="1179"/>
      <c r="AI84" s="1179"/>
    </row>
    <row r="85" spans="1:35" ht="18" customHeight="1">
      <c r="A85" s="1154"/>
      <c r="B85" s="1157"/>
      <c r="C85" s="1023"/>
      <c r="D85" s="1023"/>
      <c r="E85" s="1023"/>
      <c r="F85" s="1023"/>
      <c r="G85" s="1023"/>
      <c r="H85" s="1023"/>
      <c r="I85" s="1023"/>
      <c r="J85" s="1023"/>
      <c r="K85" s="1023"/>
      <c r="L85" s="1023"/>
      <c r="M85" s="1023"/>
      <c r="N85" s="1023"/>
      <c r="O85" s="1023"/>
      <c r="P85" s="1023"/>
      <c r="Q85" s="1023" t="s">
        <v>238</v>
      </c>
      <c r="R85" s="1023"/>
      <c r="S85" s="1023"/>
      <c r="T85" s="1023"/>
      <c r="U85" s="1023"/>
      <c r="V85" s="1023"/>
      <c r="W85" s="1023"/>
      <c r="X85" s="1023"/>
      <c r="Y85" s="1023"/>
      <c r="Z85" s="1023"/>
      <c r="AA85" s="1125"/>
      <c r="AB85" s="1125"/>
      <c r="AC85" s="1125"/>
      <c r="AD85" s="1125"/>
      <c r="AE85" s="1179"/>
      <c r="AF85" s="1179"/>
      <c r="AG85" s="1179"/>
      <c r="AH85" s="1179"/>
      <c r="AI85" s="1179"/>
    </row>
    <row r="86" spans="1:35" ht="18" customHeight="1">
      <c r="A86" s="1154"/>
      <c r="B86" s="1157"/>
      <c r="C86" s="1164"/>
      <c r="D86" s="1164"/>
      <c r="E86" s="1164"/>
      <c r="F86" s="1164"/>
      <c r="G86" s="1164"/>
      <c r="H86" s="1164"/>
      <c r="I86" s="1164"/>
      <c r="J86" s="1164"/>
      <c r="K86" s="1164"/>
      <c r="L86" s="1164"/>
      <c r="M86" s="1164"/>
      <c r="N86" s="1164"/>
      <c r="O86" s="1164"/>
      <c r="P86" s="1164"/>
      <c r="Q86" s="1164"/>
      <c r="R86" s="1164"/>
      <c r="S86" s="1164"/>
      <c r="T86" s="1164"/>
      <c r="U86" s="1164"/>
      <c r="V86" s="1175" t="s">
        <v>464</v>
      </c>
      <c r="W86" s="1175"/>
      <c r="X86" s="1175"/>
      <c r="Y86" s="1175"/>
      <c r="Z86" s="1175"/>
      <c r="AA86" s="1175"/>
      <c r="AB86" s="1175"/>
      <c r="AC86" s="1175"/>
      <c r="AD86" s="1175"/>
      <c r="AE86" s="1175"/>
      <c r="AF86" s="1175"/>
      <c r="AG86" s="1175"/>
      <c r="AH86" s="1175"/>
      <c r="AI86" s="1175"/>
    </row>
    <row r="87" spans="1:35" ht="18" customHeight="1">
      <c r="A87" s="1154"/>
      <c r="B87" s="1137" t="s">
        <v>247</v>
      </c>
      <c r="C87" s="1142"/>
      <c r="D87" s="1142"/>
      <c r="E87" s="1142"/>
      <c r="F87" s="1142"/>
      <c r="G87" s="1142"/>
      <c r="H87" s="1142"/>
      <c r="I87" s="1142"/>
      <c r="J87" s="1142"/>
      <c r="K87" s="1142"/>
      <c r="L87" s="1142"/>
      <c r="M87" s="1142"/>
      <c r="N87" s="1142"/>
      <c r="O87" s="1142"/>
      <c r="P87" s="1142"/>
      <c r="Q87" s="1142" t="s">
        <v>238</v>
      </c>
      <c r="R87" s="1142"/>
      <c r="S87" s="1142"/>
      <c r="T87" s="1142"/>
      <c r="U87" s="1142"/>
      <c r="V87" s="1142"/>
      <c r="W87" s="1142"/>
      <c r="X87" s="1142"/>
      <c r="Y87" s="1142"/>
      <c r="Z87" s="1142"/>
      <c r="AA87" s="1148"/>
      <c r="AB87" s="1148"/>
      <c r="AC87" s="1148"/>
      <c r="AD87" s="1148"/>
      <c r="AE87" s="1178"/>
      <c r="AF87" s="1178"/>
      <c r="AG87" s="1178"/>
      <c r="AH87" s="1178"/>
      <c r="AI87" s="1178"/>
    </row>
    <row r="88" spans="1:35" ht="18" customHeight="1">
      <c r="A88" s="1154"/>
      <c r="B88" s="1137"/>
      <c r="C88" s="1023"/>
      <c r="D88" s="1023"/>
      <c r="E88" s="1023"/>
      <c r="F88" s="1023"/>
      <c r="G88" s="1023"/>
      <c r="H88" s="1023"/>
      <c r="I88" s="1023"/>
      <c r="J88" s="1023"/>
      <c r="K88" s="1023"/>
      <c r="L88" s="1023"/>
      <c r="M88" s="1023"/>
      <c r="N88" s="1023"/>
      <c r="O88" s="1023"/>
      <c r="P88" s="1023"/>
      <c r="Q88" s="1142" t="s">
        <v>238</v>
      </c>
      <c r="R88" s="1142"/>
      <c r="S88" s="1142"/>
      <c r="T88" s="1142"/>
      <c r="U88" s="1142"/>
      <c r="V88" s="1142"/>
      <c r="W88" s="1142"/>
      <c r="X88" s="1142"/>
      <c r="Y88" s="1142"/>
      <c r="Z88" s="1142"/>
      <c r="AA88" s="1125"/>
      <c r="AB88" s="1125"/>
      <c r="AC88" s="1125"/>
      <c r="AD88" s="1125"/>
      <c r="AE88" s="1179"/>
      <c r="AF88" s="1179"/>
      <c r="AG88" s="1179"/>
      <c r="AH88" s="1179"/>
      <c r="AI88" s="1179"/>
    </row>
    <row r="89" spans="1:35" ht="18" customHeight="1">
      <c r="A89" s="1154"/>
      <c r="B89" s="1137"/>
      <c r="C89" s="1023"/>
      <c r="D89" s="1023"/>
      <c r="E89" s="1023"/>
      <c r="F89" s="1023"/>
      <c r="G89" s="1023"/>
      <c r="H89" s="1023"/>
      <c r="I89" s="1023"/>
      <c r="J89" s="1023"/>
      <c r="K89" s="1023"/>
      <c r="L89" s="1023"/>
      <c r="M89" s="1023"/>
      <c r="N89" s="1023"/>
      <c r="O89" s="1023"/>
      <c r="P89" s="1023"/>
      <c r="Q89" s="1023" t="s">
        <v>238</v>
      </c>
      <c r="R89" s="1023"/>
      <c r="S89" s="1023"/>
      <c r="T89" s="1023"/>
      <c r="U89" s="1023"/>
      <c r="V89" s="1023"/>
      <c r="W89" s="1023"/>
      <c r="X89" s="1023"/>
      <c r="Y89" s="1023"/>
      <c r="Z89" s="1023"/>
      <c r="AA89" s="1125"/>
      <c r="AB89" s="1125"/>
      <c r="AC89" s="1125"/>
      <c r="AD89" s="1125"/>
      <c r="AE89" s="1128"/>
      <c r="AF89" s="1128"/>
      <c r="AG89" s="1128"/>
      <c r="AH89" s="1128"/>
      <c r="AI89" s="1128"/>
    </row>
    <row r="90" spans="1:35" ht="18" customHeight="1">
      <c r="A90" s="1154"/>
      <c r="B90" s="1137"/>
      <c r="C90" s="1023"/>
      <c r="D90" s="1023"/>
      <c r="E90" s="1023"/>
      <c r="F90" s="1023"/>
      <c r="G90" s="1023"/>
      <c r="H90" s="1023"/>
      <c r="I90" s="1023"/>
      <c r="J90" s="1023"/>
      <c r="K90" s="1023"/>
      <c r="L90" s="1023"/>
      <c r="M90" s="1023"/>
      <c r="N90" s="1023"/>
      <c r="O90" s="1023"/>
      <c r="P90" s="1023"/>
      <c r="Q90" s="1142" t="s">
        <v>238</v>
      </c>
      <c r="R90" s="1142"/>
      <c r="S90" s="1142"/>
      <c r="T90" s="1142"/>
      <c r="U90" s="1142"/>
      <c r="V90" s="1142"/>
      <c r="W90" s="1142"/>
      <c r="X90" s="1142"/>
      <c r="Y90" s="1142"/>
      <c r="Z90" s="1142"/>
      <c r="AA90" s="1125"/>
      <c r="AB90" s="1125"/>
      <c r="AC90" s="1125"/>
      <c r="AD90" s="1125"/>
      <c r="AE90" s="1179"/>
      <c r="AF90" s="1179"/>
      <c r="AG90" s="1179"/>
      <c r="AH90" s="1179"/>
      <c r="AI90" s="1179"/>
    </row>
    <row r="91" spans="1:35" ht="18" customHeight="1">
      <c r="A91" s="1154"/>
      <c r="B91" s="1137"/>
      <c r="C91" s="1023"/>
      <c r="D91" s="1023"/>
      <c r="E91" s="1023"/>
      <c r="F91" s="1023"/>
      <c r="G91" s="1023"/>
      <c r="H91" s="1023"/>
      <c r="I91" s="1023"/>
      <c r="J91" s="1023"/>
      <c r="K91" s="1023"/>
      <c r="L91" s="1023"/>
      <c r="M91" s="1023"/>
      <c r="N91" s="1023"/>
      <c r="O91" s="1023"/>
      <c r="P91" s="1023"/>
      <c r="Q91" s="1142" t="s">
        <v>238</v>
      </c>
      <c r="R91" s="1142"/>
      <c r="S91" s="1142"/>
      <c r="T91" s="1142"/>
      <c r="U91" s="1142"/>
      <c r="V91" s="1142"/>
      <c r="W91" s="1142"/>
      <c r="X91" s="1142"/>
      <c r="Y91" s="1142"/>
      <c r="Z91" s="1142"/>
      <c r="AA91" s="1125"/>
      <c r="AB91" s="1125"/>
      <c r="AC91" s="1125"/>
      <c r="AD91" s="1125"/>
      <c r="AE91" s="1179"/>
      <c r="AF91" s="1179"/>
      <c r="AG91" s="1179"/>
      <c r="AH91" s="1179"/>
      <c r="AI91" s="1179"/>
    </row>
    <row r="92" spans="1:35" ht="18" customHeight="1">
      <c r="A92" s="1154"/>
      <c r="B92" s="1137"/>
      <c r="C92" s="1023"/>
      <c r="D92" s="1023"/>
      <c r="E92" s="1023"/>
      <c r="F92" s="1023"/>
      <c r="G92" s="1023"/>
      <c r="H92" s="1023"/>
      <c r="I92" s="1023"/>
      <c r="J92" s="1023"/>
      <c r="K92" s="1023"/>
      <c r="L92" s="1023"/>
      <c r="M92" s="1023"/>
      <c r="N92" s="1023"/>
      <c r="O92" s="1023"/>
      <c r="P92" s="1023"/>
      <c r="Q92" s="1023" t="s">
        <v>238</v>
      </c>
      <c r="R92" s="1023"/>
      <c r="S92" s="1023"/>
      <c r="T92" s="1023"/>
      <c r="U92" s="1023"/>
      <c r="V92" s="1023"/>
      <c r="W92" s="1023"/>
      <c r="X92" s="1023"/>
      <c r="Y92" s="1023"/>
      <c r="Z92" s="1023"/>
      <c r="AA92" s="1125"/>
      <c r="AB92" s="1125"/>
      <c r="AC92" s="1125"/>
      <c r="AD92" s="1125"/>
      <c r="AE92" s="1179"/>
      <c r="AF92" s="1179"/>
      <c r="AG92" s="1179"/>
      <c r="AH92" s="1179"/>
      <c r="AI92" s="1179"/>
    </row>
    <row r="93" spans="1:35" ht="18" customHeight="1">
      <c r="A93" s="1154"/>
      <c r="B93" s="1137"/>
      <c r="C93" s="1164"/>
      <c r="D93" s="1164"/>
      <c r="E93" s="1164"/>
      <c r="F93" s="1164"/>
      <c r="G93" s="1164"/>
      <c r="H93" s="1164"/>
      <c r="I93" s="1164"/>
      <c r="J93" s="1164"/>
      <c r="K93" s="1164"/>
      <c r="L93" s="1164"/>
      <c r="M93" s="1164"/>
      <c r="N93" s="1164"/>
      <c r="O93" s="1164"/>
      <c r="P93" s="1164"/>
      <c r="Q93" s="1164"/>
      <c r="R93" s="1164"/>
      <c r="S93" s="1164"/>
      <c r="T93" s="1164"/>
      <c r="U93" s="1164"/>
      <c r="V93" s="1186" t="s">
        <v>379</v>
      </c>
      <c r="W93" s="1186"/>
      <c r="X93" s="1186"/>
      <c r="Y93" s="1186"/>
      <c r="Z93" s="1186"/>
      <c r="AA93" s="1186"/>
      <c r="AB93" s="1186"/>
      <c r="AC93" s="1186"/>
      <c r="AD93" s="1186"/>
      <c r="AE93" s="1188"/>
      <c r="AF93" s="1188"/>
      <c r="AG93" s="1188"/>
      <c r="AH93" s="1188"/>
      <c r="AI93" s="1188"/>
    </row>
    <row r="94" spans="1:35" ht="24" customHeight="1">
      <c r="B94" s="343"/>
      <c r="C94" s="1111"/>
      <c r="D94" s="1111"/>
      <c r="E94" s="1111"/>
      <c r="F94" s="1111"/>
      <c r="G94" s="1018"/>
      <c r="H94" s="1018"/>
      <c r="I94" s="1185" t="s">
        <v>482</v>
      </c>
      <c r="J94" s="1185"/>
      <c r="K94" s="1185"/>
      <c r="L94" s="1185"/>
      <c r="M94" s="1185"/>
      <c r="N94" s="1185"/>
      <c r="O94" s="1185"/>
      <c r="P94" s="1185"/>
      <c r="Q94" s="1185"/>
      <c r="R94" s="1185"/>
      <c r="S94" s="1185"/>
      <c r="T94" s="1185"/>
      <c r="U94" s="1185"/>
      <c r="V94" s="1185"/>
      <c r="W94" s="1185"/>
      <c r="X94" s="1185"/>
      <c r="Y94" s="1185"/>
      <c r="Z94" s="1185"/>
      <c r="AA94" s="1185"/>
      <c r="AB94" s="1185"/>
      <c r="AC94" s="1185"/>
      <c r="AD94" s="1185"/>
      <c r="AE94" s="1189"/>
      <c r="AF94" s="1189"/>
      <c r="AG94" s="1189"/>
      <c r="AH94" s="1189"/>
      <c r="AI94" s="1189"/>
    </row>
    <row r="95" spans="1:35" ht="15.75" customHeight="1">
      <c r="B95" s="1159" t="s">
        <v>472</v>
      </c>
      <c r="C95" s="1165"/>
      <c r="D95" s="1165"/>
      <c r="E95" s="1165"/>
      <c r="F95" s="1165"/>
      <c r="G95" s="343"/>
      <c r="H95" s="343"/>
      <c r="I95" s="343"/>
      <c r="J95" s="343"/>
      <c r="K95" s="1165"/>
      <c r="L95" s="343"/>
      <c r="M95" s="343"/>
      <c r="O95" s="1165"/>
      <c r="T95" s="1165"/>
      <c r="U95" s="1174"/>
      <c r="Y95" s="1165"/>
      <c r="AE95" s="343"/>
      <c r="AF95" s="1165"/>
    </row>
    <row r="96" spans="1:35" ht="15.75" customHeight="1">
      <c r="B96" s="338" t="s">
        <v>200</v>
      </c>
      <c r="C96" s="343"/>
      <c r="D96" s="343"/>
      <c r="E96" s="343"/>
      <c r="F96" s="343"/>
      <c r="G96" s="343"/>
      <c r="H96" s="343"/>
      <c r="I96" s="343"/>
      <c r="J96" s="343"/>
      <c r="K96" s="343"/>
      <c r="L96" s="343"/>
      <c r="M96" s="343"/>
      <c r="T96" s="343"/>
      <c r="Y96" s="343"/>
      <c r="AE96" s="343"/>
      <c r="AF96" s="343"/>
    </row>
    <row r="97" spans="2:32" ht="15.75" customHeight="1">
      <c r="B97" s="1160" t="s">
        <v>233</v>
      </c>
      <c r="C97" s="343"/>
      <c r="D97" s="343"/>
      <c r="E97" s="343"/>
      <c r="F97" s="343"/>
      <c r="G97" s="343"/>
      <c r="H97" s="343"/>
      <c r="I97" s="343"/>
      <c r="J97" s="343"/>
      <c r="K97" s="343"/>
      <c r="L97" s="343"/>
      <c r="M97" s="343"/>
      <c r="T97" s="343"/>
      <c r="Y97" s="343"/>
      <c r="AE97" s="343"/>
      <c r="AF97" s="343"/>
    </row>
    <row r="98" spans="2:32" ht="15.75" customHeight="1">
      <c r="B98" s="343"/>
      <c r="C98" s="343"/>
      <c r="D98" s="343"/>
      <c r="E98" s="343"/>
      <c r="F98" s="343"/>
      <c r="G98" s="343"/>
      <c r="H98" s="343"/>
      <c r="I98" s="343"/>
      <c r="J98" s="343"/>
      <c r="K98" s="343"/>
      <c r="L98" s="343"/>
      <c r="M98" s="343"/>
      <c r="T98" s="1111"/>
      <c r="Y98" s="1111"/>
      <c r="AE98" s="1111"/>
      <c r="AF98" s="1111"/>
    </row>
    <row r="99" spans="2:32" ht="21.75" customHeight="1">
      <c r="B99" s="1161" t="s">
        <v>283</v>
      </c>
      <c r="C99" s="343"/>
      <c r="D99" s="343"/>
      <c r="E99" s="343"/>
      <c r="F99" s="343"/>
      <c r="G99" s="343"/>
      <c r="H99" s="343"/>
      <c r="I99" s="343"/>
      <c r="J99" s="343"/>
      <c r="K99" s="343"/>
      <c r="L99" s="343"/>
      <c r="M99" s="343"/>
      <c r="T99" s="343"/>
      <c r="Y99" s="1111"/>
      <c r="AF99" s="1111"/>
    </row>
    <row r="100" spans="2:32" ht="21" customHeight="1">
      <c r="B100" s="1162" t="s">
        <v>194</v>
      </c>
      <c r="C100" s="1162"/>
      <c r="D100" s="1162"/>
      <c r="E100" s="1162"/>
      <c r="F100" s="1162"/>
      <c r="G100" s="343"/>
      <c r="H100" s="343"/>
      <c r="I100" s="343"/>
      <c r="J100" s="343"/>
      <c r="K100" s="343"/>
      <c r="L100" s="343"/>
      <c r="M100" s="343"/>
      <c r="T100" s="1018"/>
      <c r="Y100" s="1018"/>
      <c r="AF100" s="1111"/>
    </row>
    <row r="101" spans="2:32" ht="21.75" customHeight="1">
      <c r="B101" s="1163" t="s">
        <v>216</v>
      </c>
      <c r="C101" s="1163"/>
      <c r="D101" s="1163"/>
      <c r="E101" s="1163"/>
      <c r="F101" s="1163"/>
      <c r="G101" s="1168" t="s">
        <v>450</v>
      </c>
      <c r="H101" s="1168"/>
      <c r="I101" s="1168"/>
      <c r="J101" s="1168"/>
      <c r="K101" s="1168"/>
      <c r="L101" s="1168"/>
      <c r="M101" s="2" t="s">
        <v>121</v>
      </c>
      <c r="T101" s="1111"/>
      <c r="Y101" s="1111"/>
      <c r="AF101" s="1111"/>
    </row>
    <row r="102" spans="2:32" ht="16.5" customHeight="1">
      <c r="B102" s="1183"/>
      <c r="C102" s="1183"/>
      <c r="D102" s="1183"/>
      <c r="E102" s="1183"/>
      <c r="F102" s="1183"/>
      <c r="G102" s="1184"/>
      <c r="H102" s="1184"/>
      <c r="I102" s="1184"/>
      <c r="J102" s="1184"/>
      <c r="K102" s="1184"/>
      <c r="L102" s="1184"/>
      <c r="M102" s="2"/>
      <c r="T102" s="1111"/>
      <c r="Y102" s="1111"/>
      <c r="AF102" s="1111"/>
    </row>
    <row r="103" spans="2:32">
      <c r="B103" s="338" t="s">
        <v>445</v>
      </c>
      <c r="F103" s="343"/>
    </row>
    <row r="104" spans="2:32" ht="15.75" customHeight="1">
      <c r="B104" s="338" t="s">
        <v>461</v>
      </c>
      <c r="F104" s="1151"/>
    </row>
    <row r="105" spans="2:32">
      <c r="B105" s="338" t="s">
        <v>13</v>
      </c>
    </row>
    <row r="106" spans="2:32">
      <c r="B106" s="338" t="s">
        <v>468</v>
      </c>
    </row>
    <row r="107" spans="2:32">
      <c r="B107" s="338" t="s">
        <v>396</v>
      </c>
    </row>
    <row r="108" spans="2:32">
      <c r="B108" s="338" t="s">
        <v>469</v>
      </c>
    </row>
    <row r="109" spans="2:32">
      <c r="B109" s="338" t="s">
        <v>160</v>
      </c>
    </row>
    <row r="110" spans="2:32">
      <c r="B110" s="338" t="s">
        <v>140</v>
      </c>
    </row>
    <row r="111" spans="2:32">
      <c r="B111" s="338" t="s">
        <v>78</v>
      </c>
    </row>
  </sheetData>
  <mergeCells count="416">
    <mergeCell ref="B3:AI3"/>
    <mergeCell ref="A4:AK4"/>
    <mergeCell ref="B7:F7"/>
    <mergeCell ref="G7:Q7"/>
    <mergeCell ref="S7:X7"/>
    <mergeCell ref="Y7:AI7"/>
    <mergeCell ref="B13:D13"/>
    <mergeCell ref="E13:F13"/>
    <mergeCell ref="G13:H13"/>
    <mergeCell ref="I13:J13"/>
    <mergeCell ref="K13:L13"/>
    <mergeCell ref="M13:N13"/>
    <mergeCell ref="O13:P13"/>
    <mergeCell ref="Q13:R13"/>
    <mergeCell ref="S13:T13"/>
    <mergeCell ref="U13:V13"/>
    <mergeCell ref="W13:X13"/>
    <mergeCell ref="Y13:Z13"/>
    <mergeCell ref="AA13:AF13"/>
    <mergeCell ref="C16:H16"/>
    <mergeCell ref="I16:P16"/>
    <mergeCell ref="Q16:Z16"/>
    <mergeCell ref="AA16:AD16"/>
    <mergeCell ref="AE16:AI16"/>
    <mergeCell ref="C17:H17"/>
    <mergeCell ref="I17:P17"/>
    <mergeCell ref="Q17:Z17"/>
    <mergeCell ref="AA17:AD17"/>
    <mergeCell ref="AE17:AI17"/>
    <mergeCell ref="C18:H18"/>
    <mergeCell ref="I18:P18"/>
    <mergeCell ref="Q18:Z18"/>
    <mergeCell ref="AA18:AD18"/>
    <mergeCell ref="AE18:AI18"/>
    <mergeCell ref="C19:H19"/>
    <mergeCell ref="I19:P19"/>
    <mergeCell ref="Q19:Z19"/>
    <mergeCell ref="AA19:AD19"/>
    <mergeCell ref="AE19:AI19"/>
    <mergeCell ref="C20:H20"/>
    <mergeCell ref="I20:P20"/>
    <mergeCell ref="Q20:Z20"/>
    <mergeCell ref="AA20:AD20"/>
    <mergeCell ref="AE20:AI20"/>
    <mergeCell ref="C21:H21"/>
    <mergeCell ref="I21:P21"/>
    <mergeCell ref="Q21:Z21"/>
    <mergeCell ref="AA21:AD21"/>
    <mergeCell ref="AE21:AI21"/>
    <mergeCell ref="C22:H22"/>
    <mergeCell ref="I22:P22"/>
    <mergeCell ref="Q22:Z22"/>
    <mergeCell ref="AA22:AD22"/>
    <mergeCell ref="AE22:AI22"/>
    <mergeCell ref="C23:U23"/>
    <mergeCell ref="V23:AD23"/>
    <mergeCell ref="AE23:AI23"/>
    <mergeCell ref="C24:H24"/>
    <mergeCell ref="I24:P24"/>
    <mergeCell ref="Q24:Z24"/>
    <mergeCell ref="AA24:AD24"/>
    <mergeCell ref="AE24:AI24"/>
    <mergeCell ref="C25:H25"/>
    <mergeCell ref="I25:P25"/>
    <mergeCell ref="Q25:Z25"/>
    <mergeCell ref="AA25:AD25"/>
    <mergeCell ref="AE25:AI25"/>
    <mergeCell ref="C26:H26"/>
    <mergeCell ref="I26:P26"/>
    <mergeCell ref="Q26:Z26"/>
    <mergeCell ref="AA26:AD26"/>
    <mergeCell ref="AE26:AI26"/>
    <mergeCell ref="C27:H27"/>
    <mergeCell ref="I27:P27"/>
    <mergeCell ref="Q27:Z27"/>
    <mergeCell ref="AA27:AD27"/>
    <mergeCell ref="AE27:AI27"/>
    <mergeCell ref="C28:H28"/>
    <mergeCell ref="I28:P28"/>
    <mergeCell ref="Q28:Z28"/>
    <mergeCell ref="AA28:AD28"/>
    <mergeCell ref="AE28:AI28"/>
    <mergeCell ref="C29:H29"/>
    <mergeCell ref="I29:P29"/>
    <mergeCell ref="Q29:Z29"/>
    <mergeCell ref="AA29:AD29"/>
    <mergeCell ref="AE29:AI29"/>
    <mergeCell ref="C30:U30"/>
    <mergeCell ref="V30:AD30"/>
    <mergeCell ref="AE30:AI30"/>
    <mergeCell ref="C31:H31"/>
    <mergeCell ref="I31:P31"/>
    <mergeCell ref="Q31:Z31"/>
    <mergeCell ref="AA31:AD31"/>
    <mergeCell ref="AE31:AI31"/>
    <mergeCell ref="C32:H32"/>
    <mergeCell ref="I32:P32"/>
    <mergeCell ref="Q32:Z32"/>
    <mergeCell ref="AA32:AD32"/>
    <mergeCell ref="AE32:AI32"/>
    <mergeCell ref="C33:H33"/>
    <mergeCell ref="I33:P33"/>
    <mergeCell ref="Q33:Z33"/>
    <mergeCell ref="AA33:AD33"/>
    <mergeCell ref="AE33:AI33"/>
    <mergeCell ref="C34:H34"/>
    <mergeCell ref="I34:P34"/>
    <mergeCell ref="Q34:Z34"/>
    <mergeCell ref="AA34:AD34"/>
    <mergeCell ref="AE34:AI34"/>
    <mergeCell ref="C35:H35"/>
    <mergeCell ref="I35:P35"/>
    <mergeCell ref="Q35:Z35"/>
    <mergeCell ref="AA35:AD35"/>
    <mergeCell ref="AE35:AI35"/>
    <mergeCell ref="C36:H36"/>
    <mergeCell ref="I36:P36"/>
    <mergeCell ref="Q36:Z36"/>
    <mergeCell ref="AA36:AD36"/>
    <mergeCell ref="AE36:AI36"/>
    <mergeCell ref="C37:U37"/>
    <mergeCell ref="V37:AD37"/>
    <mergeCell ref="AE37:AI37"/>
    <mergeCell ref="C38:H38"/>
    <mergeCell ref="I38:P38"/>
    <mergeCell ref="Q38:Z38"/>
    <mergeCell ref="AA38:AD38"/>
    <mergeCell ref="AE38:AI38"/>
    <mergeCell ref="C39:H39"/>
    <mergeCell ref="I39:P39"/>
    <mergeCell ref="Q39:Z39"/>
    <mergeCell ref="AA39:AD39"/>
    <mergeCell ref="AE39:AI39"/>
    <mergeCell ref="C40:H40"/>
    <mergeCell ref="I40:P40"/>
    <mergeCell ref="Q40:Z40"/>
    <mergeCell ref="AA40:AD40"/>
    <mergeCell ref="AE40:AI40"/>
    <mergeCell ref="C41:H41"/>
    <mergeCell ref="I41:P41"/>
    <mergeCell ref="Q41:Z41"/>
    <mergeCell ref="AA41:AD41"/>
    <mergeCell ref="AE41:AI41"/>
    <mergeCell ref="C42:H42"/>
    <mergeCell ref="I42:P42"/>
    <mergeCell ref="Q42:Z42"/>
    <mergeCell ref="AA42:AD42"/>
    <mergeCell ref="AE42:AI42"/>
    <mergeCell ref="C43:H43"/>
    <mergeCell ref="I43:P43"/>
    <mergeCell ref="Q43:Z43"/>
    <mergeCell ref="AA43:AD43"/>
    <mergeCell ref="AE43:AI43"/>
    <mergeCell ref="C44:U44"/>
    <mergeCell ref="V44:AD44"/>
    <mergeCell ref="AE44:AI44"/>
    <mergeCell ref="C45:H45"/>
    <mergeCell ref="I45:P45"/>
    <mergeCell ref="Q45:Z45"/>
    <mergeCell ref="AA45:AD45"/>
    <mergeCell ref="AE45:AI45"/>
    <mergeCell ref="C46:H46"/>
    <mergeCell ref="I46:P46"/>
    <mergeCell ref="Q46:Z46"/>
    <mergeCell ref="AA46:AD46"/>
    <mergeCell ref="AE46:AI46"/>
    <mergeCell ref="C47:H47"/>
    <mergeCell ref="I47:P47"/>
    <mergeCell ref="Q47:Z47"/>
    <mergeCell ref="AA47:AD47"/>
    <mergeCell ref="AE47:AI47"/>
    <mergeCell ref="C48:H48"/>
    <mergeCell ref="I48:P48"/>
    <mergeCell ref="Q48:Z48"/>
    <mergeCell ref="AA48:AD48"/>
    <mergeCell ref="AE48:AI48"/>
    <mergeCell ref="C49:H49"/>
    <mergeCell ref="I49:P49"/>
    <mergeCell ref="Q49:Z49"/>
    <mergeCell ref="AA49:AD49"/>
    <mergeCell ref="AE49:AI49"/>
    <mergeCell ref="C50:H50"/>
    <mergeCell ref="I50:P50"/>
    <mergeCell ref="Q50:Z50"/>
    <mergeCell ref="AA50:AD50"/>
    <mergeCell ref="AE50:AI50"/>
    <mergeCell ref="C51:U51"/>
    <mergeCell ref="V51:AD51"/>
    <mergeCell ref="AE51:AI51"/>
    <mergeCell ref="C52:H52"/>
    <mergeCell ref="I52:P52"/>
    <mergeCell ref="Q52:Z52"/>
    <mergeCell ref="AA52:AD52"/>
    <mergeCell ref="AE52:AI52"/>
    <mergeCell ref="C53:H53"/>
    <mergeCell ref="I53:P53"/>
    <mergeCell ref="Q53:Z53"/>
    <mergeCell ref="AA53:AD53"/>
    <mergeCell ref="AE53:AI53"/>
    <mergeCell ref="C54:H54"/>
    <mergeCell ref="I54:P54"/>
    <mergeCell ref="Q54:Z54"/>
    <mergeCell ref="AA54:AD54"/>
    <mergeCell ref="AE54:AI54"/>
    <mergeCell ref="C55:H55"/>
    <mergeCell ref="I55:P55"/>
    <mergeCell ref="Q55:Z55"/>
    <mergeCell ref="AA55:AD55"/>
    <mergeCell ref="AE55:AI55"/>
    <mergeCell ref="C56:H56"/>
    <mergeCell ref="I56:P56"/>
    <mergeCell ref="Q56:Z56"/>
    <mergeCell ref="AA56:AD56"/>
    <mergeCell ref="AE56:AI56"/>
    <mergeCell ref="C57:H57"/>
    <mergeCell ref="I57:P57"/>
    <mergeCell ref="Q57:Z57"/>
    <mergeCell ref="AA57:AD57"/>
    <mergeCell ref="AE57:AI57"/>
    <mergeCell ref="C58:U58"/>
    <mergeCell ref="V58:AD58"/>
    <mergeCell ref="AE58:AI58"/>
    <mergeCell ref="C59:H59"/>
    <mergeCell ref="I59:P59"/>
    <mergeCell ref="Q59:Z59"/>
    <mergeCell ref="AA59:AD59"/>
    <mergeCell ref="AE59:AI59"/>
    <mergeCell ref="C60:H60"/>
    <mergeCell ref="I60:P60"/>
    <mergeCell ref="Q60:Z60"/>
    <mergeCell ref="AA60:AD60"/>
    <mergeCell ref="AE60:AI60"/>
    <mergeCell ref="C61:H61"/>
    <mergeCell ref="I61:P61"/>
    <mergeCell ref="Q61:Z61"/>
    <mergeCell ref="AA61:AD61"/>
    <mergeCell ref="AE61:AI61"/>
    <mergeCell ref="C62:H62"/>
    <mergeCell ref="I62:P62"/>
    <mergeCell ref="Q62:Z62"/>
    <mergeCell ref="AA62:AD62"/>
    <mergeCell ref="AE62:AI62"/>
    <mergeCell ref="C63:H63"/>
    <mergeCell ref="I63:P63"/>
    <mergeCell ref="Q63:Z63"/>
    <mergeCell ref="AA63:AD63"/>
    <mergeCell ref="AE63:AI63"/>
    <mergeCell ref="C64:H64"/>
    <mergeCell ref="I64:P64"/>
    <mergeCell ref="Q64:Z64"/>
    <mergeCell ref="AA64:AD64"/>
    <mergeCell ref="AE64:AI64"/>
    <mergeCell ref="C65:U65"/>
    <mergeCell ref="V65:AD65"/>
    <mergeCell ref="AE65:AI65"/>
    <mergeCell ref="C66:H66"/>
    <mergeCell ref="I66:P66"/>
    <mergeCell ref="Q66:Z66"/>
    <mergeCell ref="AA66:AD66"/>
    <mergeCell ref="AE66:AI66"/>
    <mergeCell ref="C67:H67"/>
    <mergeCell ref="I67:P67"/>
    <mergeCell ref="Q67:Z67"/>
    <mergeCell ref="AA67:AD67"/>
    <mergeCell ref="AE67:AI67"/>
    <mergeCell ref="C68:H68"/>
    <mergeCell ref="I68:P68"/>
    <mergeCell ref="Q68:Z68"/>
    <mergeCell ref="AA68:AD68"/>
    <mergeCell ref="AE68:AI68"/>
    <mergeCell ref="C69:H69"/>
    <mergeCell ref="I69:P69"/>
    <mergeCell ref="Q69:Z69"/>
    <mergeCell ref="AA69:AD69"/>
    <mergeCell ref="AE69:AI69"/>
    <mergeCell ref="C70:H70"/>
    <mergeCell ref="I70:P70"/>
    <mergeCell ref="Q70:Z70"/>
    <mergeCell ref="AA70:AD70"/>
    <mergeCell ref="AE70:AI70"/>
    <mergeCell ref="C71:H71"/>
    <mergeCell ref="I71:P71"/>
    <mergeCell ref="Q71:Z71"/>
    <mergeCell ref="AA71:AD71"/>
    <mergeCell ref="AE71:AI71"/>
    <mergeCell ref="C72:U72"/>
    <mergeCell ref="V72:AD72"/>
    <mergeCell ref="AE72:AI72"/>
    <mergeCell ref="C73:H73"/>
    <mergeCell ref="I73:P73"/>
    <mergeCell ref="Q73:Z73"/>
    <mergeCell ref="AA73:AD73"/>
    <mergeCell ref="AE73:AI73"/>
    <mergeCell ref="C74:H74"/>
    <mergeCell ref="I74:P74"/>
    <mergeCell ref="Q74:Z74"/>
    <mergeCell ref="AA74:AD74"/>
    <mergeCell ref="AE74:AI74"/>
    <mergeCell ref="C75:H75"/>
    <mergeCell ref="I75:P75"/>
    <mergeCell ref="Q75:Z75"/>
    <mergeCell ref="AA75:AD75"/>
    <mergeCell ref="AE75:AI75"/>
    <mergeCell ref="C76:H76"/>
    <mergeCell ref="I76:P76"/>
    <mergeCell ref="Q76:Z76"/>
    <mergeCell ref="AA76:AD76"/>
    <mergeCell ref="AE76:AI76"/>
    <mergeCell ref="C77:H77"/>
    <mergeCell ref="I77:P77"/>
    <mergeCell ref="Q77:Z77"/>
    <mergeCell ref="AA77:AD77"/>
    <mergeCell ref="AE77:AI77"/>
    <mergeCell ref="C78:H78"/>
    <mergeCell ref="I78:P78"/>
    <mergeCell ref="Q78:Z78"/>
    <mergeCell ref="AA78:AD78"/>
    <mergeCell ref="AE78:AI78"/>
    <mergeCell ref="C79:U79"/>
    <mergeCell ref="V79:AD79"/>
    <mergeCell ref="AE79:AI79"/>
    <mergeCell ref="C80:H80"/>
    <mergeCell ref="I80:P80"/>
    <mergeCell ref="Q80:Z80"/>
    <mergeCell ref="AA80:AD80"/>
    <mergeCell ref="AE80:AI80"/>
    <mergeCell ref="C81:H81"/>
    <mergeCell ref="I81:P81"/>
    <mergeCell ref="Q81:Z81"/>
    <mergeCell ref="AA81:AD81"/>
    <mergeCell ref="AE81:AI81"/>
    <mergeCell ref="C82:H82"/>
    <mergeCell ref="I82:P82"/>
    <mergeCell ref="Q82:Z82"/>
    <mergeCell ref="AA82:AD82"/>
    <mergeCell ref="AE82:AI82"/>
    <mergeCell ref="C83:H83"/>
    <mergeCell ref="I83:P83"/>
    <mergeCell ref="Q83:Z83"/>
    <mergeCell ref="AA83:AD83"/>
    <mergeCell ref="AE83:AI83"/>
    <mergeCell ref="C84:H84"/>
    <mergeCell ref="I84:P84"/>
    <mergeCell ref="Q84:Z84"/>
    <mergeCell ref="AA84:AD84"/>
    <mergeCell ref="AE84:AI84"/>
    <mergeCell ref="C85:H85"/>
    <mergeCell ref="I85:P85"/>
    <mergeCell ref="Q85:Z85"/>
    <mergeCell ref="AA85:AD85"/>
    <mergeCell ref="AE85:AI85"/>
    <mergeCell ref="C86:U86"/>
    <mergeCell ref="V86:AD86"/>
    <mergeCell ref="AE86:AI86"/>
    <mergeCell ref="C87:H87"/>
    <mergeCell ref="I87:P87"/>
    <mergeCell ref="Q87:Z87"/>
    <mergeCell ref="AA87:AD87"/>
    <mergeCell ref="AE87:AI87"/>
    <mergeCell ref="C88:H88"/>
    <mergeCell ref="I88:P88"/>
    <mergeCell ref="Q88:Z88"/>
    <mergeCell ref="AA88:AD88"/>
    <mergeCell ref="AE88:AI88"/>
    <mergeCell ref="C89:H89"/>
    <mergeCell ref="I89:P89"/>
    <mergeCell ref="Q89:Z89"/>
    <mergeCell ref="AA89:AD89"/>
    <mergeCell ref="AE89:AI89"/>
    <mergeCell ref="C90:H90"/>
    <mergeCell ref="I90:P90"/>
    <mergeCell ref="Q90:Z90"/>
    <mergeCell ref="AA90:AD90"/>
    <mergeCell ref="AE90:AI90"/>
    <mergeCell ref="C91:H91"/>
    <mergeCell ref="I91:P91"/>
    <mergeCell ref="Q91:Z91"/>
    <mergeCell ref="AA91:AD91"/>
    <mergeCell ref="AE91:AI91"/>
    <mergeCell ref="C92:H92"/>
    <mergeCell ref="I92:P92"/>
    <mergeCell ref="Q92:Z92"/>
    <mergeCell ref="AA92:AD92"/>
    <mergeCell ref="AE92:AI92"/>
    <mergeCell ref="C93:U93"/>
    <mergeCell ref="V93:AD93"/>
    <mergeCell ref="AE93:AI93"/>
    <mergeCell ref="I94:AD94"/>
    <mergeCell ref="AE94:AI94"/>
    <mergeCell ref="B100:F100"/>
    <mergeCell ref="B101:F101"/>
    <mergeCell ref="G101:L101"/>
    <mergeCell ref="B11:D12"/>
    <mergeCell ref="E11:F12"/>
    <mergeCell ref="G11:H12"/>
    <mergeCell ref="I11:J12"/>
    <mergeCell ref="K11:L12"/>
    <mergeCell ref="M11:N12"/>
    <mergeCell ref="O11:P12"/>
    <mergeCell ref="Q11:R12"/>
    <mergeCell ref="S11:T12"/>
    <mergeCell ref="U11:V12"/>
    <mergeCell ref="W11:X12"/>
    <mergeCell ref="Y11:Z12"/>
    <mergeCell ref="AA11:AF12"/>
    <mergeCell ref="B17:B23"/>
    <mergeCell ref="B24:B30"/>
    <mergeCell ref="B31:B37"/>
    <mergeCell ref="B38:B44"/>
    <mergeCell ref="B45:B51"/>
    <mergeCell ref="B52:B58"/>
    <mergeCell ref="B59:B65"/>
    <mergeCell ref="B66:B72"/>
    <mergeCell ref="B73:B79"/>
    <mergeCell ref="B80:B86"/>
    <mergeCell ref="B87:B93"/>
  </mergeCells>
  <phoneticPr fontId="22" type="Hiragana"/>
  <pageMargins left="0.7" right="0.7" top="0.75" bottom="0.75" header="0.51180555555555551" footer="0.51180555555555551"/>
  <pageSetup paperSize="9" scale="79" fitToWidth="1" fitToHeight="0" orientation="portrait" usePrinterDefaults="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190" customWidth="1"/>
    <col min="2" max="2" width="4.25" style="1190" customWidth="1"/>
    <col min="3" max="3" width="3.375" style="1190" customWidth="1"/>
    <col min="4" max="4" width="0.5" style="1190" customWidth="1"/>
    <col min="5" max="39" width="3.125" style="1190" customWidth="1"/>
    <col min="40" max="40" width="9" style="1191" customWidth="1"/>
    <col min="41" max="16384" width="9" style="1190" customWidth="1"/>
  </cols>
  <sheetData>
    <row r="1" spans="2:40" s="1192" customFormat="1">
      <c r="AN1" s="118"/>
    </row>
    <row r="2" spans="2:40" s="1192" customFormat="1">
      <c r="B2" s="118" t="s">
        <v>304</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row>
    <row r="3" spans="2:40" s="1192" customFormat="1" ht="14.25" customHeight="1">
      <c r="Z3" s="1204" t="s">
        <v>123</v>
      </c>
      <c r="AA3" s="1221"/>
      <c r="AB3" s="1221"/>
      <c r="AC3" s="1221"/>
      <c r="AD3" s="1241"/>
      <c r="AE3" s="1349"/>
      <c r="AF3" s="1350"/>
      <c r="AG3" s="1350"/>
      <c r="AH3" s="1350"/>
      <c r="AI3" s="1350"/>
      <c r="AJ3" s="1350"/>
      <c r="AK3" s="1350"/>
      <c r="AL3" s="1360"/>
      <c r="AM3" s="1271"/>
      <c r="AN3" s="118"/>
    </row>
    <row r="4" spans="2:40" s="1192" customFormat="1">
      <c r="AN4" s="1223"/>
    </row>
    <row r="5" spans="2:40" s="1192" customFormat="1">
      <c r="B5" s="1193" t="s">
        <v>202</v>
      </c>
      <c r="C5" s="1193"/>
      <c r="D5" s="1193"/>
      <c r="E5" s="1193"/>
      <c r="F5" s="1193"/>
      <c r="G5" s="1193"/>
      <c r="H5" s="1193"/>
      <c r="I5" s="1193"/>
      <c r="J5" s="1193"/>
      <c r="K5" s="1193"/>
      <c r="L5" s="1193"/>
      <c r="M5" s="1193"/>
      <c r="N5" s="1193"/>
      <c r="O5" s="1193"/>
      <c r="P5" s="1193"/>
      <c r="Q5" s="1193"/>
      <c r="R5" s="1193"/>
      <c r="S5" s="1193"/>
      <c r="T5" s="1193"/>
      <c r="U5" s="1193"/>
      <c r="V5" s="1193"/>
      <c r="W5" s="1193"/>
      <c r="X5" s="1193"/>
      <c r="Y5" s="1193"/>
      <c r="Z5" s="1193"/>
      <c r="AA5" s="1193"/>
      <c r="AB5" s="1193"/>
      <c r="AC5" s="1193"/>
      <c r="AD5" s="1193"/>
      <c r="AE5" s="1193"/>
      <c r="AF5" s="1193"/>
      <c r="AG5" s="1193"/>
      <c r="AH5" s="1193"/>
      <c r="AI5" s="1193"/>
      <c r="AJ5" s="1193"/>
      <c r="AK5" s="1193"/>
      <c r="AL5" s="1193"/>
    </row>
    <row r="6" spans="2:40" s="1192" customFormat="1" ht="13.5" customHeight="1">
      <c r="AC6" s="118"/>
      <c r="AD6" s="1344"/>
      <c r="AE6" s="1344" t="s">
        <v>314</v>
      </c>
      <c r="AH6" s="1192" t="s">
        <v>124</v>
      </c>
      <c r="AJ6" s="1192" t="s">
        <v>144</v>
      </c>
      <c r="AL6" s="1192" t="s">
        <v>118</v>
      </c>
    </row>
    <row r="7" spans="2:40" s="1192" customFormat="1">
      <c r="B7" s="1193" t="s">
        <v>319</v>
      </c>
      <c r="C7" s="1193"/>
      <c r="D7" s="1193"/>
      <c r="E7" s="1193"/>
      <c r="F7" s="1193"/>
      <c r="G7" s="1193"/>
      <c r="H7" s="1193"/>
      <c r="I7" s="1193"/>
      <c r="J7" s="1193"/>
      <c r="K7" s="1193"/>
      <c r="L7" s="1193"/>
      <c r="M7" s="1193"/>
      <c r="N7" s="1193"/>
      <c r="O7" s="1193"/>
      <c r="P7" s="1193"/>
      <c r="Q7" s="1193"/>
      <c r="R7" s="1193"/>
      <c r="S7" s="1193"/>
      <c r="T7" s="1193"/>
    </row>
    <row r="8" spans="2:40" s="1192" customFormat="1">
      <c r="AC8" s="118" t="s">
        <v>204</v>
      </c>
    </row>
    <row r="9" spans="2:40" s="1192" customFormat="1">
      <c r="C9" s="118" t="s">
        <v>205</v>
      </c>
      <c r="D9" s="118"/>
    </row>
    <row r="10" spans="2:40" s="1192" customFormat="1" ht="6.75" customHeight="1">
      <c r="C10" s="118"/>
      <c r="D10" s="118"/>
    </row>
    <row r="11" spans="2:40" s="1192" customFormat="1" ht="14.25" customHeight="1">
      <c r="B11" s="1194" t="s">
        <v>134</v>
      </c>
      <c r="C11" s="1206" t="s">
        <v>135</v>
      </c>
      <c r="D11" s="1222"/>
      <c r="E11" s="1222"/>
      <c r="F11" s="1222"/>
      <c r="G11" s="1222"/>
      <c r="H11" s="1222"/>
      <c r="I11" s="1222"/>
      <c r="J11" s="1222"/>
      <c r="K11" s="1245"/>
      <c r="L11" s="1253"/>
      <c r="M11" s="1268"/>
      <c r="N11" s="1268"/>
      <c r="O11" s="1268"/>
      <c r="P11" s="1268"/>
      <c r="Q11" s="1268"/>
      <c r="R11" s="1268"/>
      <c r="S11" s="1268"/>
      <c r="T11" s="1268"/>
      <c r="U11" s="1268"/>
      <c r="V11" s="1268"/>
      <c r="W11" s="1268"/>
      <c r="X11" s="1268"/>
      <c r="Y11" s="1268"/>
      <c r="Z11" s="1268"/>
      <c r="AA11" s="1268"/>
      <c r="AB11" s="1268"/>
      <c r="AC11" s="1268"/>
      <c r="AD11" s="1268"/>
      <c r="AE11" s="1268"/>
      <c r="AF11" s="1268"/>
      <c r="AG11" s="1268"/>
      <c r="AH11" s="1268"/>
      <c r="AI11" s="1268"/>
      <c r="AJ11" s="1268"/>
      <c r="AK11" s="1268"/>
      <c r="AL11" s="1361"/>
    </row>
    <row r="12" spans="2:40" s="1192" customFormat="1" ht="14.25" customHeight="1">
      <c r="B12" s="1195"/>
      <c r="C12" s="1207" t="s">
        <v>137</v>
      </c>
      <c r="D12" s="1223"/>
      <c r="E12" s="1223"/>
      <c r="F12" s="1223"/>
      <c r="G12" s="1223"/>
      <c r="H12" s="1223"/>
      <c r="I12" s="1223"/>
      <c r="J12" s="1223"/>
      <c r="K12" s="1223"/>
      <c r="L12" s="1254"/>
      <c r="M12" s="1269"/>
      <c r="N12" s="1269"/>
      <c r="O12" s="1269"/>
      <c r="P12" s="1269"/>
      <c r="Q12" s="1269"/>
      <c r="R12" s="1269"/>
      <c r="S12" s="1269"/>
      <c r="T12" s="1269"/>
      <c r="U12" s="1269"/>
      <c r="V12" s="1269"/>
      <c r="W12" s="1269"/>
      <c r="X12" s="1269"/>
      <c r="Y12" s="1269"/>
      <c r="Z12" s="1269"/>
      <c r="AA12" s="1269"/>
      <c r="AB12" s="1269"/>
      <c r="AC12" s="1269"/>
      <c r="AD12" s="1269"/>
      <c r="AE12" s="1269"/>
      <c r="AF12" s="1269"/>
      <c r="AG12" s="1269"/>
      <c r="AH12" s="1269"/>
      <c r="AI12" s="1269"/>
      <c r="AJ12" s="1269"/>
      <c r="AK12" s="1269"/>
      <c r="AL12" s="1362"/>
    </row>
    <row r="13" spans="2:40" s="1192" customFormat="1" ht="13.5" customHeight="1">
      <c r="B13" s="1195"/>
      <c r="C13" s="1206" t="s">
        <v>244</v>
      </c>
      <c r="D13" s="1222"/>
      <c r="E13" s="1222"/>
      <c r="F13" s="1222"/>
      <c r="G13" s="1222"/>
      <c r="H13" s="1222"/>
      <c r="I13" s="1222"/>
      <c r="J13" s="1222"/>
      <c r="K13" s="1246"/>
      <c r="L13" s="1255" t="s">
        <v>321</v>
      </c>
      <c r="M13" s="1270"/>
      <c r="N13" s="1270"/>
      <c r="O13" s="1270"/>
      <c r="P13" s="1270"/>
      <c r="Q13" s="1270"/>
      <c r="R13" s="1270"/>
      <c r="S13" s="1270"/>
      <c r="T13" s="1270"/>
      <c r="U13" s="1270"/>
      <c r="V13" s="1270"/>
      <c r="W13" s="1270"/>
      <c r="X13" s="1270"/>
      <c r="Y13" s="1270"/>
      <c r="Z13" s="1270"/>
      <c r="AA13" s="1270"/>
      <c r="AB13" s="1270"/>
      <c r="AC13" s="1270"/>
      <c r="AD13" s="1270"/>
      <c r="AE13" s="1270"/>
      <c r="AF13" s="1270"/>
      <c r="AG13" s="1270"/>
      <c r="AH13" s="1270"/>
      <c r="AI13" s="1270"/>
      <c r="AJ13" s="1270"/>
      <c r="AK13" s="1270"/>
      <c r="AL13" s="1363"/>
    </row>
    <row r="14" spans="2:40" s="1192" customFormat="1">
      <c r="B14" s="1195"/>
      <c r="C14" s="1207"/>
      <c r="D14" s="1223"/>
      <c r="E14" s="1223"/>
      <c r="F14" s="1223"/>
      <c r="G14" s="1223"/>
      <c r="H14" s="1223"/>
      <c r="I14" s="1223"/>
      <c r="J14" s="1223"/>
      <c r="K14" s="1247"/>
      <c r="L14" s="1256" t="s">
        <v>322</v>
      </c>
      <c r="M14" s="1271"/>
      <c r="N14" s="1271"/>
      <c r="O14" s="1271"/>
      <c r="P14" s="1271"/>
      <c r="Q14" s="1271"/>
      <c r="R14" s="1271"/>
      <c r="S14" s="1271"/>
      <c r="T14" s="1271"/>
      <c r="U14" s="1271"/>
      <c r="V14" s="1271"/>
      <c r="W14" s="1271"/>
      <c r="X14" s="1271"/>
      <c r="Y14" s="1271"/>
      <c r="Z14" s="1271"/>
      <c r="AA14" s="1271"/>
      <c r="AB14" s="1271"/>
      <c r="AC14" s="1271"/>
      <c r="AD14" s="1271"/>
      <c r="AE14" s="1271"/>
      <c r="AF14" s="1271"/>
      <c r="AG14" s="1271"/>
      <c r="AH14" s="1271"/>
      <c r="AI14" s="1271"/>
      <c r="AJ14" s="1271"/>
      <c r="AK14" s="1271"/>
      <c r="AL14" s="1364"/>
    </row>
    <row r="15" spans="2:40" s="1192" customFormat="1">
      <c r="B15" s="1195"/>
      <c r="C15" s="1208"/>
      <c r="D15" s="1224"/>
      <c r="E15" s="1224"/>
      <c r="F15" s="1224"/>
      <c r="G15" s="1224"/>
      <c r="H15" s="1224"/>
      <c r="I15" s="1224"/>
      <c r="J15" s="1224"/>
      <c r="K15" s="1248"/>
      <c r="L15" s="1257" t="s">
        <v>148</v>
      </c>
      <c r="M15" s="1272"/>
      <c r="N15" s="1272"/>
      <c r="O15" s="1272"/>
      <c r="P15" s="1272"/>
      <c r="Q15" s="1272"/>
      <c r="R15" s="1272"/>
      <c r="S15" s="1272"/>
      <c r="T15" s="1272"/>
      <c r="U15" s="1272"/>
      <c r="V15" s="1272"/>
      <c r="W15" s="1272"/>
      <c r="X15" s="1272"/>
      <c r="Y15" s="1272"/>
      <c r="Z15" s="1272"/>
      <c r="AA15" s="1272"/>
      <c r="AB15" s="1272"/>
      <c r="AC15" s="1272"/>
      <c r="AD15" s="1272"/>
      <c r="AE15" s="1272"/>
      <c r="AF15" s="1272"/>
      <c r="AG15" s="1272"/>
      <c r="AH15" s="1272"/>
      <c r="AI15" s="1272"/>
      <c r="AJ15" s="1272"/>
      <c r="AK15" s="1272"/>
      <c r="AL15" s="1365"/>
    </row>
    <row r="16" spans="2:40" s="1192" customFormat="1" ht="14.25" customHeight="1">
      <c r="B16" s="1195"/>
      <c r="C16" s="1209" t="s">
        <v>152</v>
      </c>
      <c r="D16" s="1225"/>
      <c r="E16" s="1225"/>
      <c r="F16" s="1225"/>
      <c r="G16" s="1225"/>
      <c r="H16" s="1225"/>
      <c r="I16" s="1225"/>
      <c r="J16" s="1225"/>
      <c r="K16" s="1249"/>
      <c r="L16" s="1204" t="s">
        <v>154</v>
      </c>
      <c r="M16" s="1221"/>
      <c r="N16" s="1221"/>
      <c r="O16" s="1221"/>
      <c r="P16" s="1241"/>
      <c r="Q16" s="1297"/>
      <c r="R16" s="1303"/>
      <c r="S16" s="1303"/>
      <c r="T16" s="1303"/>
      <c r="U16" s="1303"/>
      <c r="V16" s="1303"/>
      <c r="W16" s="1303"/>
      <c r="X16" s="1303"/>
      <c r="Y16" s="1325"/>
      <c r="Z16" s="1331" t="s">
        <v>69</v>
      </c>
      <c r="AA16" s="1335"/>
      <c r="AB16" s="1335"/>
      <c r="AC16" s="1335"/>
      <c r="AD16" s="1345"/>
      <c r="AE16" s="1299"/>
      <c r="AF16" s="1305"/>
      <c r="AG16" s="1268"/>
      <c r="AH16" s="1268"/>
      <c r="AI16" s="1268"/>
      <c r="AJ16" s="1270"/>
      <c r="AK16" s="1270"/>
      <c r="AL16" s="1363"/>
    </row>
    <row r="17" spans="2:40" ht="14.25" customHeight="1">
      <c r="B17" s="1195"/>
      <c r="C17" s="1210" t="s">
        <v>206</v>
      </c>
      <c r="D17" s="1226"/>
      <c r="E17" s="1226"/>
      <c r="F17" s="1226"/>
      <c r="G17" s="1226"/>
      <c r="H17" s="1226"/>
      <c r="I17" s="1226"/>
      <c r="J17" s="1226"/>
      <c r="K17" s="1250"/>
      <c r="L17" s="1258"/>
      <c r="M17" s="1258"/>
      <c r="N17" s="1258"/>
      <c r="O17" s="1258"/>
      <c r="P17" s="1258"/>
      <c r="Q17" s="1258"/>
      <c r="R17" s="1258"/>
      <c r="S17" s="1258"/>
      <c r="U17" s="1204" t="s">
        <v>156</v>
      </c>
      <c r="V17" s="1221"/>
      <c r="W17" s="1221"/>
      <c r="X17" s="1221"/>
      <c r="Y17" s="1241"/>
      <c r="Z17" s="1288"/>
      <c r="AA17" s="1280"/>
      <c r="AB17" s="1280"/>
      <c r="AC17" s="1280"/>
      <c r="AD17" s="1280"/>
      <c r="AE17" s="1280"/>
      <c r="AF17" s="1280"/>
      <c r="AG17" s="1280"/>
      <c r="AH17" s="1280"/>
      <c r="AI17" s="1280"/>
      <c r="AJ17" s="1280"/>
      <c r="AK17" s="1280"/>
      <c r="AL17" s="1353"/>
      <c r="AN17" s="1190"/>
    </row>
    <row r="18" spans="2:40" ht="14.25" customHeight="1">
      <c r="B18" s="1195"/>
      <c r="C18" s="1201" t="s">
        <v>208</v>
      </c>
      <c r="D18" s="1201"/>
      <c r="E18" s="1201"/>
      <c r="F18" s="1201"/>
      <c r="G18" s="1201"/>
      <c r="H18" s="1242"/>
      <c r="I18" s="1242"/>
      <c r="J18" s="1242"/>
      <c r="K18" s="1251"/>
      <c r="L18" s="1204" t="s">
        <v>150</v>
      </c>
      <c r="M18" s="1221"/>
      <c r="N18" s="1221"/>
      <c r="O18" s="1221"/>
      <c r="P18" s="1241"/>
      <c r="Q18" s="1298"/>
      <c r="R18" s="1304"/>
      <c r="S18" s="1304"/>
      <c r="T18" s="1304"/>
      <c r="U18" s="1304"/>
      <c r="V18" s="1304"/>
      <c r="W18" s="1304"/>
      <c r="X18" s="1304"/>
      <c r="Y18" s="1326"/>
      <c r="Z18" s="1232" t="s">
        <v>157</v>
      </c>
      <c r="AA18" s="1232"/>
      <c r="AB18" s="1232"/>
      <c r="AC18" s="1232"/>
      <c r="AD18" s="1317"/>
      <c r="AE18" s="1338"/>
      <c r="AF18" s="1341"/>
      <c r="AG18" s="1341"/>
      <c r="AH18" s="1341"/>
      <c r="AI18" s="1341"/>
      <c r="AJ18" s="1341"/>
      <c r="AK18" s="1341"/>
      <c r="AL18" s="1353"/>
      <c r="AN18" s="1190"/>
    </row>
    <row r="19" spans="2:40" ht="13.5" customHeight="1">
      <c r="B19" s="1195"/>
      <c r="C19" s="1211" t="s">
        <v>158</v>
      </c>
      <c r="D19" s="1211"/>
      <c r="E19" s="1211"/>
      <c r="F19" s="1211"/>
      <c r="G19" s="1211"/>
      <c r="H19" s="1243"/>
      <c r="I19" s="1243"/>
      <c r="J19" s="1243"/>
      <c r="K19" s="1243"/>
      <c r="L19" s="1255" t="s">
        <v>321</v>
      </c>
      <c r="M19" s="1270"/>
      <c r="N19" s="1270"/>
      <c r="O19" s="1270"/>
      <c r="P19" s="1270"/>
      <c r="Q19" s="1270"/>
      <c r="R19" s="1270"/>
      <c r="S19" s="1270"/>
      <c r="T19" s="1270"/>
      <c r="U19" s="1270"/>
      <c r="V19" s="1270"/>
      <c r="W19" s="1270"/>
      <c r="X19" s="1270"/>
      <c r="Y19" s="1270"/>
      <c r="Z19" s="1270"/>
      <c r="AA19" s="1270"/>
      <c r="AB19" s="1270"/>
      <c r="AC19" s="1270"/>
      <c r="AD19" s="1270"/>
      <c r="AE19" s="1270"/>
      <c r="AF19" s="1270"/>
      <c r="AG19" s="1270"/>
      <c r="AH19" s="1270"/>
      <c r="AI19" s="1270"/>
      <c r="AJ19" s="1270"/>
      <c r="AK19" s="1270"/>
      <c r="AL19" s="1363"/>
      <c r="AN19" s="1190"/>
    </row>
    <row r="20" spans="2:40" ht="14.25" customHeight="1">
      <c r="B20" s="1195"/>
      <c r="C20" s="1211"/>
      <c r="D20" s="1211"/>
      <c r="E20" s="1211"/>
      <c r="F20" s="1211"/>
      <c r="G20" s="1211"/>
      <c r="H20" s="1243"/>
      <c r="I20" s="1243"/>
      <c r="J20" s="1243"/>
      <c r="K20" s="1243"/>
      <c r="L20" s="1256" t="s">
        <v>322</v>
      </c>
      <c r="M20" s="1271"/>
      <c r="N20" s="1271"/>
      <c r="O20" s="1271"/>
      <c r="P20" s="1271"/>
      <c r="Q20" s="1271"/>
      <c r="R20" s="1271"/>
      <c r="S20" s="1271"/>
      <c r="T20" s="1271"/>
      <c r="U20" s="1271"/>
      <c r="V20" s="1271"/>
      <c r="W20" s="1271"/>
      <c r="X20" s="1271"/>
      <c r="Y20" s="1271"/>
      <c r="Z20" s="1271"/>
      <c r="AA20" s="1271"/>
      <c r="AB20" s="1271"/>
      <c r="AC20" s="1271"/>
      <c r="AD20" s="1271"/>
      <c r="AE20" s="1271"/>
      <c r="AF20" s="1271"/>
      <c r="AG20" s="1271"/>
      <c r="AH20" s="1271"/>
      <c r="AI20" s="1271"/>
      <c r="AJ20" s="1271"/>
      <c r="AK20" s="1271"/>
      <c r="AL20" s="1364"/>
      <c r="AN20" s="1190"/>
    </row>
    <row r="21" spans="2:40">
      <c r="B21" s="1196"/>
      <c r="C21" s="1212"/>
      <c r="D21" s="1212"/>
      <c r="E21" s="1212"/>
      <c r="F21" s="1212"/>
      <c r="G21" s="1212"/>
      <c r="H21" s="1244"/>
      <c r="I21" s="1244"/>
      <c r="J21" s="1244"/>
      <c r="K21" s="1244"/>
      <c r="L21" s="1259"/>
      <c r="M21" s="1273"/>
      <c r="N21" s="1273"/>
      <c r="O21" s="1273"/>
      <c r="P21" s="1273"/>
      <c r="Q21" s="1273"/>
      <c r="R21" s="1273"/>
      <c r="S21" s="1273"/>
      <c r="T21" s="1273"/>
      <c r="U21" s="1273"/>
      <c r="V21" s="1273"/>
      <c r="W21" s="1273"/>
      <c r="X21" s="1273"/>
      <c r="Y21" s="1273"/>
      <c r="Z21" s="1273"/>
      <c r="AA21" s="1273"/>
      <c r="AB21" s="1273"/>
      <c r="AC21" s="1273"/>
      <c r="AD21" s="1273"/>
      <c r="AE21" s="1273"/>
      <c r="AF21" s="1273"/>
      <c r="AG21" s="1273"/>
      <c r="AH21" s="1273"/>
      <c r="AI21" s="1273"/>
      <c r="AJ21" s="1273"/>
      <c r="AK21" s="1273"/>
      <c r="AL21" s="1366"/>
      <c r="AN21" s="1190"/>
    </row>
    <row r="22" spans="2:40" ht="13.5" customHeight="1">
      <c r="B22" s="1197" t="s">
        <v>65</v>
      </c>
      <c r="C22" s="1206" t="s">
        <v>36</v>
      </c>
      <c r="D22" s="1222"/>
      <c r="E22" s="1222"/>
      <c r="F22" s="1222"/>
      <c r="G22" s="1222"/>
      <c r="H22" s="1222"/>
      <c r="I22" s="1222"/>
      <c r="J22" s="1222"/>
      <c r="K22" s="1246"/>
      <c r="L22" s="1255" t="s">
        <v>321</v>
      </c>
      <c r="M22" s="1270"/>
      <c r="N22" s="1270"/>
      <c r="O22" s="1270"/>
      <c r="P22" s="1270"/>
      <c r="Q22" s="1270"/>
      <c r="R22" s="1270"/>
      <c r="S22" s="1270"/>
      <c r="T22" s="1270"/>
      <c r="U22" s="1270"/>
      <c r="V22" s="1270"/>
      <c r="W22" s="1270"/>
      <c r="X22" s="1270"/>
      <c r="Y22" s="1270"/>
      <c r="Z22" s="1270"/>
      <c r="AA22" s="1270"/>
      <c r="AB22" s="1270"/>
      <c r="AC22" s="1270"/>
      <c r="AD22" s="1270"/>
      <c r="AE22" s="1270"/>
      <c r="AF22" s="1270"/>
      <c r="AG22" s="1270"/>
      <c r="AH22" s="1270"/>
      <c r="AI22" s="1270"/>
      <c r="AJ22" s="1270"/>
      <c r="AK22" s="1270"/>
      <c r="AL22" s="1363"/>
      <c r="AN22" s="1190"/>
    </row>
    <row r="23" spans="2:40" ht="14.25" customHeight="1">
      <c r="B23" s="1198"/>
      <c r="C23" s="1207"/>
      <c r="D23" s="1223"/>
      <c r="E23" s="1223"/>
      <c r="F23" s="1223"/>
      <c r="G23" s="1223"/>
      <c r="H23" s="1223"/>
      <c r="I23" s="1223"/>
      <c r="J23" s="1223"/>
      <c r="K23" s="1247"/>
      <c r="L23" s="1256" t="s">
        <v>322</v>
      </c>
      <c r="M23" s="1271"/>
      <c r="N23" s="1271"/>
      <c r="O23" s="1271"/>
      <c r="P23" s="1271"/>
      <c r="Q23" s="1271"/>
      <c r="R23" s="1271"/>
      <c r="S23" s="1271"/>
      <c r="T23" s="1271"/>
      <c r="U23" s="1271"/>
      <c r="V23" s="1271"/>
      <c r="W23" s="1271"/>
      <c r="X23" s="1271"/>
      <c r="Y23" s="1271"/>
      <c r="Z23" s="1271"/>
      <c r="AA23" s="1271"/>
      <c r="AB23" s="1271"/>
      <c r="AC23" s="1271"/>
      <c r="AD23" s="1271"/>
      <c r="AE23" s="1271"/>
      <c r="AF23" s="1271"/>
      <c r="AG23" s="1271"/>
      <c r="AH23" s="1271"/>
      <c r="AI23" s="1271"/>
      <c r="AJ23" s="1271"/>
      <c r="AK23" s="1271"/>
      <c r="AL23" s="1364"/>
      <c r="AN23" s="1190"/>
    </row>
    <row r="24" spans="2:40">
      <c r="B24" s="1198"/>
      <c r="C24" s="1208"/>
      <c r="D24" s="1224"/>
      <c r="E24" s="1224"/>
      <c r="F24" s="1224"/>
      <c r="G24" s="1224"/>
      <c r="H24" s="1224"/>
      <c r="I24" s="1224"/>
      <c r="J24" s="1224"/>
      <c r="K24" s="1248"/>
      <c r="L24" s="1259"/>
      <c r="M24" s="1273"/>
      <c r="N24" s="1273"/>
      <c r="O24" s="1273"/>
      <c r="P24" s="1273"/>
      <c r="Q24" s="1273"/>
      <c r="R24" s="1273"/>
      <c r="S24" s="1273"/>
      <c r="T24" s="1273"/>
      <c r="U24" s="1273"/>
      <c r="V24" s="1273"/>
      <c r="W24" s="1273"/>
      <c r="X24" s="1273"/>
      <c r="Y24" s="1273"/>
      <c r="Z24" s="1273"/>
      <c r="AA24" s="1273"/>
      <c r="AB24" s="1273"/>
      <c r="AC24" s="1273"/>
      <c r="AD24" s="1273"/>
      <c r="AE24" s="1273"/>
      <c r="AF24" s="1273"/>
      <c r="AG24" s="1273"/>
      <c r="AH24" s="1273"/>
      <c r="AI24" s="1273"/>
      <c r="AJ24" s="1273"/>
      <c r="AK24" s="1273"/>
      <c r="AL24" s="1366"/>
      <c r="AN24" s="1190"/>
    </row>
    <row r="25" spans="2:40" ht="14.25" customHeight="1">
      <c r="B25" s="1198"/>
      <c r="C25" s="1211" t="s">
        <v>152</v>
      </c>
      <c r="D25" s="1211"/>
      <c r="E25" s="1211"/>
      <c r="F25" s="1211"/>
      <c r="G25" s="1211"/>
      <c r="H25" s="1211"/>
      <c r="I25" s="1211"/>
      <c r="J25" s="1211"/>
      <c r="K25" s="1211"/>
      <c r="L25" s="1204" t="s">
        <v>154</v>
      </c>
      <c r="M25" s="1221"/>
      <c r="N25" s="1221"/>
      <c r="O25" s="1221"/>
      <c r="P25" s="1241"/>
      <c r="Q25" s="1297"/>
      <c r="R25" s="1303"/>
      <c r="S25" s="1303"/>
      <c r="T25" s="1303"/>
      <c r="U25" s="1303"/>
      <c r="V25" s="1303"/>
      <c r="W25" s="1303"/>
      <c r="X25" s="1303"/>
      <c r="Y25" s="1325"/>
      <c r="Z25" s="1331" t="s">
        <v>69</v>
      </c>
      <c r="AA25" s="1335"/>
      <c r="AB25" s="1335"/>
      <c r="AC25" s="1335"/>
      <c r="AD25" s="1345"/>
      <c r="AE25" s="1299"/>
      <c r="AF25" s="1305"/>
      <c r="AG25" s="1268"/>
      <c r="AH25" s="1268"/>
      <c r="AI25" s="1268"/>
      <c r="AJ25" s="1270"/>
      <c r="AK25" s="1270"/>
      <c r="AL25" s="1363"/>
      <c r="AN25" s="1190"/>
    </row>
    <row r="26" spans="2:40" ht="13.5" customHeight="1">
      <c r="B26" s="1198"/>
      <c r="C26" s="1213" t="s">
        <v>209</v>
      </c>
      <c r="D26" s="1213"/>
      <c r="E26" s="1213"/>
      <c r="F26" s="1213"/>
      <c r="G26" s="1213"/>
      <c r="H26" s="1213"/>
      <c r="I26" s="1213"/>
      <c r="J26" s="1213"/>
      <c r="K26" s="1213"/>
      <c r="L26" s="1255" t="s">
        <v>321</v>
      </c>
      <c r="M26" s="1270"/>
      <c r="N26" s="1270"/>
      <c r="O26" s="1270"/>
      <c r="P26" s="1270"/>
      <c r="Q26" s="1270"/>
      <c r="R26" s="1270"/>
      <c r="S26" s="1270"/>
      <c r="T26" s="1270"/>
      <c r="U26" s="1270"/>
      <c r="V26" s="1270"/>
      <c r="W26" s="1270"/>
      <c r="X26" s="1270"/>
      <c r="Y26" s="1270"/>
      <c r="Z26" s="1270"/>
      <c r="AA26" s="1270"/>
      <c r="AB26" s="1270"/>
      <c r="AC26" s="1270"/>
      <c r="AD26" s="1270"/>
      <c r="AE26" s="1270"/>
      <c r="AF26" s="1270"/>
      <c r="AG26" s="1270"/>
      <c r="AH26" s="1270"/>
      <c r="AI26" s="1270"/>
      <c r="AJ26" s="1270"/>
      <c r="AK26" s="1270"/>
      <c r="AL26" s="1363"/>
      <c r="AN26" s="1190"/>
    </row>
    <row r="27" spans="2:40" ht="14.25" customHeight="1">
      <c r="B27" s="1198"/>
      <c r="C27" s="1213"/>
      <c r="D27" s="1213"/>
      <c r="E27" s="1213"/>
      <c r="F27" s="1213"/>
      <c r="G27" s="1213"/>
      <c r="H27" s="1213"/>
      <c r="I27" s="1213"/>
      <c r="J27" s="1213"/>
      <c r="K27" s="1213"/>
      <c r="L27" s="1256" t="s">
        <v>322</v>
      </c>
      <c r="M27" s="1271"/>
      <c r="N27" s="1271"/>
      <c r="O27" s="1271"/>
      <c r="P27" s="1271"/>
      <c r="Q27" s="1271"/>
      <c r="R27" s="1271"/>
      <c r="S27" s="1271"/>
      <c r="T27" s="1271"/>
      <c r="U27" s="1271"/>
      <c r="V27" s="1271"/>
      <c r="W27" s="1271"/>
      <c r="X27" s="1271"/>
      <c r="Y27" s="1271"/>
      <c r="Z27" s="1271"/>
      <c r="AA27" s="1271"/>
      <c r="AB27" s="1271"/>
      <c r="AC27" s="1271"/>
      <c r="AD27" s="1271"/>
      <c r="AE27" s="1271"/>
      <c r="AF27" s="1271"/>
      <c r="AG27" s="1271"/>
      <c r="AH27" s="1271"/>
      <c r="AI27" s="1271"/>
      <c r="AJ27" s="1271"/>
      <c r="AK27" s="1271"/>
      <c r="AL27" s="1364"/>
      <c r="AN27" s="1190"/>
    </row>
    <row r="28" spans="2:40">
      <c r="B28" s="1198"/>
      <c r="C28" s="1213"/>
      <c r="D28" s="1213"/>
      <c r="E28" s="1213"/>
      <c r="F28" s="1213"/>
      <c r="G28" s="1213"/>
      <c r="H28" s="1213"/>
      <c r="I28" s="1213"/>
      <c r="J28" s="1213"/>
      <c r="K28" s="1213"/>
      <c r="L28" s="1259"/>
      <c r="M28" s="1273"/>
      <c r="N28" s="1273"/>
      <c r="O28" s="1273"/>
      <c r="P28" s="1273"/>
      <c r="Q28" s="1273"/>
      <c r="R28" s="1273"/>
      <c r="S28" s="1273"/>
      <c r="T28" s="1273"/>
      <c r="U28" s="1273"/>
      <c r="V28" s="1273"/>
      <c r="W28" s="1273"/>
      <c r="X28" s="1273"/>
      <c r="Y28" s="1273"/>
      <c r="Z28" s="1273"/>
      <c r="AA28" s="1273"/>
      <c r="AB28" s="1273"/>
      <c r="AC28" s="1273"/>
      <c r="AD28" s="1273"/>
      <c r="AE28" s="1273"/>
      <c r="AF28" s="1273"/>
      <c r="AG28" s="1273"/>
      <c r="AH28" s="1273"/>
      <c r="AI28" s="1273"/>
      <c r="AJ28" s="1273"/>
      <c r="AK28" s="1273"/>
      <c r="AL28" s="1366"/>
      <c r="AN28" s="1190"/>
    </row>
    <row r="29" spans="2:40" ht="14.25" customHeight="1">
      <c r="B29" s="1198"/>
      <c r="C29" s="1211" t="s">
        <v>152</v>
      </c>
      <c r="D29" s="1211"/>
      <c r="E29" s="1211"/>
      <c r="F29" s="1211"/>
      <c r="G29" s="1211"/>
      <c r="H29" s="1211"/>
      <c r="I29" s="1211"/>
      <c r="J29" s="1211"/>
      <c r="K29" s="1211"/>
      <c r="L29" s="1204" t="s">
        <v>154</v>
      </c>
      <c r="M29" s="1221"/>
      <c r="N29" s="1221"/>
      <c r="O29" s="1221"/>
      <c r="P29" s="1241"/>
      <c r="Q29" s="1299"/>
      <c r="R29" s="1305"/>
      <c r="S29" s="1305"/>
      <c r="T29" s="1305"/>
      <c r="U29" s="1305"/>
      <c r="V29" s="1305"/>
      <c r="W29" s="1305"/>
      <c r="X29" s="1305"/>
      <c r="Y29" s="1327"/>
      <c r="Z29" s="1331" t="s">
        <v>69</v>
      </c>
      <c r="AA29" s="1335"/>
      <c r="AB29" s="1335"/>
      <c r="AC29" s="1335"/>
      <c r="AD29" s="1345"/>
      <c r="AE29" s="1299"/>
      <c r="AF29" s="1305"/>
      <c r="AG29" s="1268"/>
      <c r="AH29" s="1268"/>
      <c r="AI29" s="1268"/>
      <c r="AJ29" s="1270"/>
      <c r="AK29" s="1270"/>
      <c r="AL29" s="1363"/>
      <c r="AN29" s="1190"/>
    </row>
    <row r="30" spans="2:40" ht="14.25" customHeight="1">
      <c r="B30" s="1198"/>
      <c r="C30" s="1211" t="s">
        <v>159</v>
      </c>
      <c r="D30" s="1211"/>
      <c r="E30" s="1211"/>
      <c r="F30" s="1211"/>
      <c r="G30" s="1211"/>
      <c r="H30" s="1211"/>
      <c r="I30" s="1211"/>
      <c r="J30" s="1211"/>
      <c r="K30" s="1211"/>
      <c r="L30" s="1260"/>
      <c r="M30" s="1260"/>
      <c r="N30" s="1260"/>
      <c r="O30" s="1260"/>
      <c r="P30" s="1260"/>
      <c r="Q30" s="1260"/>
      <c r="R30" s="1260"/>
      <c r="S30" s="1260"/>
      <c r="T30" s="1260"/>
      <c r="U30" s="1260"/>
      <c r="V30" s="1260"/>
      <c r="W30" s="1260"/>
      <c r="X30" s="1260"/>
      <c r="Y30" s="1260"/>
      <c r="Z30" s="1260"/>
      <c r="AA30" s="1260"/>
      <c r="AB30" s="1260"/>
      <c r="AC30" s="1260"/>
      <c r="AD30" s="1260"/>
      <c r="AE30" s="1260"/>
      <c r="AF30" s="1260"/>
      <c r="AG30" s="1260"/>
      <c r="AH30" s="1260"/>
      <c r="AI30" s="1260"/>
      <c r="AJ30" s="1260"/>
      <c r="AK30" s="1260"/>
      <c r="AL30" s="1260"/>
      <c r="AN30" s="1190"/>
    </row>
    <row r="31" spans="2:40" ht="13.5" customHeight="1">
      <c r="B31" s="1198"/>
      <c r="C31" s="1211" t="s">
        <v>161</v>
      </c>
      <c r="D31" s="1211"/>
      <c r="E31" s="1211"/>
      <c r="F31" s="1211"/>
      <c r="G31" s="1211"/>
      <c r="H31" s="1211"/>
      <c r="I31" s="1211"/>
      <c r="J31" s="1211"/>
      <c r="K31" s="1211"/>
      <c r="L31" s="1255" t="s">
        <v>321</v>
      </c>
      <c r="M31" s="1270"/>
      <c r="N31" s="1270"/>
      <c r="O31" s="1270"/>
      <c r="P31" s="1270"/>
      <c r="Q31" s="1270"/>
      <c r="R31" s="1270"/>
      <c r="S31" s="1270"/>
      <c r="T31" s="1270"/>
      <c r="U31" s="1270"/>
      <c r="V31" s="1270"/>
      <c r="W31" s="1270"/>
      <c r="X31" s="1270"/>
      <c r="Y31" s="1270"/>
      <c r="Z31" s="1270"/>
      <c r="AA31" s="1270"/>
      <c r="AB31" s="1270"/>
      <c r="AC31" s="1270"/>
      <c r="AD31" s="1270"/>
      <c r="AE31" s="1270"/>
      <c r="AF31" s="1270"/>
      <c r="AG31" s="1270"/>
      <c r="AH31" s="1270"/>
      <c r="AI31" s="1270"/>
      <c r="AJ31" s="1270"/>
      <c r="AK31" s="1270"/>
      <c r="AL31" s="1363"/>
      <c r="AN31" s="1190"/>
    </row>
    <row r="32" spans="2:40" ht="14.25" customHeight="1">
      <c r="B32" s="1198"/>
      <c r="C32" s="1211"/>
      <c r="D32" s="1211"/>
      <c r="E32" s="1211"/>
      <c r="F32" s="1211"/>
      <c r="G32" s="1211"/>
      <c r="H32" s="1211"/>
      <c r="I32" s="1211"/>
      <c r="J32" s="1211"/>
      <c r="K32" s="1211"/>
      <c r="L32" s="1256" t="s">
        <v>322</v>
      </c>
      <c r="M32" s="1271"/>
      <c r="N32" s="1271"/>
      <c r="O32" s="1271"/>
      <c r="P32" s="1271"/>
      <c r="Q32" s="1271"/>
      <c r="R32" s="1271"/>
      <c r="S32" s="1271"/>
      <c r="T32" s="1271"/>
      <c r="U32" s="1271"/>
      <c r="V32" s="1271"/>
      <c r="W32" s="1271"/>
      <c r="X32" s="1271"/>
      <c r="Y32" s="1271"/>
      <c r="Z32" s="1271"/>
      <c r="AA32" s="1271"/>
      <c r="AB32" s="1271"/>
      <c r="AC32" s="1271"/>
      <c r="AD32" s="1271"/>
      <c r="AE32" s="1271"/>
      <c r="AF32" s="1271"/>
      <c r="AG32" s="1271"/>
      <c r="AH32" s="1271"/>
      <c r="AI32" s="1271"/>
      <c r="AJ32" s="1271"/>
      <c r="AK32" s="1271"/>
      <c r="AL32" s="1364"/>
      <c r="AN32" s="1190"/>
    </row>
    <row r="33" spans="2:40">
      <c r="B33" s="1199"/>
      <c r="C33" s="1211"/>
      <c r="D33" s="1211"/>
      <c r="E33" s="1211"/>
      <c r="F33" s="1211"/>
      <c r="G33" s="1211"/>
      <c r="H33" s="1211"/>
      <c r="I33" s="1211"/>
      <c r="J33" s="1211"/>
      <c r="K33" s="1211"/>
      <c r="L33" s="1259"/>
      <c r="M33" s="1273"/>
      <c r="N33" s="1272"/>
      <c r="O33" s="1272"/>
      <c r="P33" s="1272"/>
      <c r="Q33" s="1272"/>
      <c r="R33" s="1272"/>
      <c r="S33" s="1272"/>
      <c r="T33" s="1272"/>
      <c r="U33" s="1272"/>
      <c r="V33" s="1272"/>
      <c r="W33" s="1272"/>
      <c r="X33" s="1272"/>
      <c r="Y33" s="1272"/>
      <c r="Z33" s="1272"/>
      <c r="AA33" s="1272"/>
      <c r="AB33" s="1272"/>
      <c r="AC33" s="1273"/>
      <c r="AD33" s="1273"/>
      <c r="AE33" s="1273"/>
      <c r="AF33" s="1273"/>
      <c r="AG33" s="1273"/>
      <c r="AH33" s="1272"/>
      <c r="AI33" s="1272"/>
      <c r="AJ33" s="1272"/>
      <c r="AK33" s="1272"/>
      <c r="AL33" s="1365"/>
      <c r="AN33" s="1190"/>
    </row>
    <row r="34" spans="2:40" ht="13.5" customHeight="1">
      <c r="B34" s="1197" t="s">
        <v>210</v>
      </c>
      <c r="C34" s="1214" t="s">
        <v>163</v>
      </c>
      <c r="D34" s="1227"/>
      <c r="E34" s="1227"/>
      <c r="F34" s="1227"/>
      <c r="G34" s="1227"/>
      <c r="H34" s="1227"/>
      <c r="I34" s="1227"/>
      <c r="J34" s="1227"/>
      <c r="K34" s="1227"/>
      <c r="L34" s="1227"/>
      <c r="M34" s="1274" t="s">
        <v>164</v>
      </c>
      <c r="N34" s="1281"/>
      <c r="O34" s="1286" t="s">
        <v>212</v>
      </c>
      <c r="P34" s="1292"/>
      <c r="Q34" s="1300"/>
      <c r="R34" s="1306" t="s">
        <v>167</v>
      </c>
      <c r="S34" s="1313"/>
      <c r="T34" s="1313"/>
      <c r="U34" s="1313"/>
      <c r="V34" s="1313"/>
      <c r="W34" s="1313"/>
      <c r="X34" s="1323"/>
      <c r="Y34" s="1286" t="s">
        <v>171</v>
      </c>
      <c r="Z34" s="1292"/>
      <c r="AA34" s="1292"/>
      <c r="AB34" s="1300"/>
      <c r="AC34" s="1336" t="s">
        <v>173</v>
      </c>
      <c r="AD34" s="1346"/>
      <c r="AE34" s="1346"/>
      <c r="AF34" s="1346"/>
      <c r="AG34" s="1351"/>
      <c r="AH34" s="1356" t="s">
        <v>213</v>
      </c>
      <c r="AI34" s="1358"/>
      <c r="AJ34" s="1358"/>
      <c r="AK34" s="1358"/>
      <c r="AL34" s="1367"/>
      <c r="AN34" s="1190"/>
    </row>
    <row r="35" spans="2:40" ht="14.25" customHeight="1">
      <c r="B35" s="1198"/>
      <c r="C35" s="1215"/>
      <c r="D35" s="1228"/>
      <c r="E35" s="1228"/>
      <c r="F35" s="1228"/>
      <c r="G35" s="1228"/>
      <c r="H35" s="1228"/>
      <c r="I35" s="1228"/>
      <c r="J35" s="1228"/>
      <c r="K35" s="1228"/>
      <c r="L35" s="1228"/>
      <c r="M35" s="1275"/>
      <c r="N35" s="1282"/>
      <c r="O35" s="1287" t="s">
        <v>214</v>
      </c>
      <c r="P35" s="1293"/>
      <c r="Q35" s="1301"/>
      <c r="R35" s="1307"/>
      <c r="S35" s="1314"/>
      <c r="T35" s="1314"/>
      <c r="U35" s="1314"/>
      <c r="V35" s="1314"/>
      <c r="W35" s="1314"/>
      <c r="X35" s="1324"/>
      <c r="Y35" s="1328" t="s">
        <v>174</v>
      </c>
      <c r="Z35" s="1191"/>
      <c r="AA35" s="1191"/>
      <c r="AB35" s="1191"/>
      <c r="AC35" s="1337" t="s">
        <v>176</v>
      </c>
      <c r="AD35" s="1347"/>
      <c r="AE35" s="1347"/>
      <c r="AF35" s="1347"/>
      <c r="AG35" s="1352"/>
      <c r="AH35" s="1357" t="s">
        <v>215</v>
      </c>
      <c r="AI35" s="1359"/>
      <c r="AJ35" s="1359"/>
      <c r="AK35" s="1359"/>
      <c r="AL35" s="1368"/>
      <c r="AN35" s="1190"/>
    </row>
    <row r="36" spans="2:40" ht="14.25" customHeight="1">
      <c r="B36" s="1198"/>
      <c r="C36" s="1195"/>
      <c r="D36" s="1229"/>
      <c r="E36" s="1236" t="s">
        <v>15</v>
      </c>
      <c r="F36" s="1236"/>
      <c r="G36" s="1236"/>
      <c r="H36" s="1236"/>
      <c r="I36" s="1236"/>
      <c r="J36" s="1236"/>
      <c r="K36" s="1236"/>
      <c r="L36" s="1261"/>
      <c r="M36" s="1276"/>
      <c r="N36" s="1283"/>
      <c r="O36" s="1288"/>
      <c r="P36" s="1280"/>
      <c r="Q36" s="1283"/>
      <c r="R36" s="1308" t="s">
        <v>318</v>
      </c>
      <c r="S36" s="1200"/>
      <c r="T36" s="1200"/>
      <c r="U36" s="1200"/>
      <c r="V36" s="1200"/>
      <c r="W36" s="1200"/>
      <c r="X36" s="1200"/>
      <c r="Y36" s="1252"/>
      <c r="Z36" s="1304"/>
      <c r="AA36" s="1304"/>
      <c r="AB36" s="1304"/>
      <c r="AC36" s="1338"/>
      <c r="AD36" s="1341"/>
      <c r="AE36" s="1341"/>
      <c r="AF36" s="1341"/>
      <c r="AG36" s="1353"/>
      <c r="AH36" s="1338"/>
      <c r="AI36" s="1341"/>
      <c r="AJ36" s="1341"/>
      <c r="AK36" s="1341"/>
      <c r="AL36" s="1353" t="s">
        <v>216</v>
      </c>
      <c r="AN36" s="1190"/>
    </row>
    <row r="37" spans="2:40" ht="14.25" customHeight="1">
      <c r="B37" s="1198"/>
      <c r="C37" s="1195"/>
      <c r="D37" s="1229"/>
      <c r="E37" s="1236" t="s">
        <v>180</v>
      </c>
      <c r="F37" s="1239"/>
      <c r="G37" s="1239"/>
      <c r="H37" s="1239"/>
      <c r="I37" s="1239"/>
      <c r="J37" s="1239"/>
      <c r="K37" s="1239"/>
      <c r="L37" s="1262"/>
      <c r="M37" s="1276"/>
      <c r="N37" s="1283"/>
      <c r="O37" s="1288"/>
      <c r="P37" s="1280"/>
      <c r="Q37" s="1283"/>
      <c r="R37" s="1308" t="s">
        <v>318</v>
      </c>
      <c r="S37" s="1200"/>
      <c r="T37" s="1200"/>
      <c r="U37" s="1200"/>
      <c r="V37" s="1200"/>
      <c r="W37" s="1200"/>
      <c r="X37" s="1200"/>
      <c r="Y37" s="1252"/>
      <c r="Z37" s="1304"/>
      <c r="AA37" s="1304"/>
      <c r="AB37" s="1304"/>
      <c r="AC37" s="1338"/>
      <c r="AD37" s="1341"/>
      <c r="AE37" s="1341"/>
      <c r="AF37" s="1341"/>
      <c r="AG37" s="1353"/>
      <c r="AH37" s="1338"/>
      <c r="AI37" s="1341"/>
      <c r="AJ37" s="1341"/>
      <c r="AK37" s="1341"/>
      <c r="AL37" s="1353" t="s">
        <v>216</v>
      </c>
      <c r="AN37" s="1190"/>
    </row>
    <row r="38" spans="2:40" ht="14.25" customHeight="1">
      <c r="B38" s="1198"/>
      <c r="C38" s="1195"/>
      <c r="D38" s="1229"/>
      <c r="E38" s="1236" t="s">
        <v>90</v>
      </c>
      <c r="F38" s="1239"/>
      <c r="G38" s="1239"/>
      <c r="H38" s="1239"/>
      <c r="I38" s="1239"/>
      <c r="J38" s="1239"/>
      <c r="K38" s="1239"/>
      <c r="L38" s="1262"/>
      <c r="M38" s="1276"/>
      <c r="N38" s="1283"/>
      <c r="O38" s="1288"/>
      <c r="P38" s="1280"/>
      <c r="Q38" s="1283"/>
      <c r="R38" s="1308" t="s">
        <v>318</v>
      </c>
      <c r="S38" s="1200"/>
      <c r="T38" s="1200"/>
      <c r="U38" s="1200"/>
      <c r="V38" s="1200"/>
      <c r="W38" s="1200"/>
      <c r="X38" s="1200"/>
      <c r="Y38" s="1252"/>
      <c r="Z38" s="1304"/>
      <c r="AA38" s="1304"/>
      <c r="AB38" s="1304"/>
      <c r="AC38" s="1338"/>
      <c r="AD38" s="1341"/>
      <c r="AE38" s="1341"/>
      <c r="AF38" s="1341"/>
      <c r="AG38" s="1353"/>
      <c r="AH38" s="1338"/>
      <c r="AI38" s="1341"/>
      <c r="AJ38" s="1341"/>
      <c r="AK38" s="1341"/>
      <c r="AL38" s="1353" t="s">
        <v>216</v>
      </c>
      <c r="AN38" s="1190"/>
    </row>
    <row r="39" spans="2:40" ht="14.25" customHeight="1">
      <c r="B39" s="1198"/>
      <c r="C39" s="1195"/>
      <c r="D39" s="1229"/>
      <c r="E39" s="1236" t="s">
        <v>101</v>
      </c>
      <c r="F39" s="1239"/>
      <c r="G39" s="1239"/>
      <c r="H39" s="1239"/>
      <c r="I39" s="1239"/>
      <c r="J39" s="1239"/>
      <c r="K39" s="1239"/>
      <c r="L39" s="1262"/>
      <c r="M39" s="1276"/>
      <c r="N39" s="1283"/>
      <c r="O39" s="1288"/>
      <c r="P39" s="1280"/>
      <c r="Q39" s="1283"/>
      <c r="R39" s="1308" t="s">
        <v>318</v>
      </c>
      <c r="S39" s="1200"/>
      <c r="T39" s="1200"/>
      <c r="U39" s="1200"/>
      <c r="V39" s="1200"/>
      <c r="W39" s="1200"/>
      <c r="X39" s="1200"/>
      <c r="Y39" s="1252"/>
      <c r="Z39" s="1304"/>
      <c r="AA39" s="1304"/>
      <c r="AB39" s="1304"/>
      <c r="AC39" s="1338"/>
      <c r="AD39" s="1341"/>
      <c r="AE39" s="1341"/>
      <c r="AF39" s="1341"/>
      <c r="AG39" s="1353"/>
      <c r="AH39" s="1338"/>
      <c r="AI39" s="1341"/>
      <c r="AJ39" s="1341"/>
      <c r="AK39" s="1341"/>
      <c r="AL39" s="1353" t="s">
        <v>216</v>
      </c>
      <c r="AN39" s="1190"/>
    </row>
    <row r="40" spans="2:40" ht="14.25" customHeight="1">
      <c r="B40" s="1198"/>
      <c r="C40" s="1195"/>
      <c r="D40" s="1229"/>
      <c r="E40" s="1236" t="s">
        <v>102</v>
      </c>
      <c r="F40" s="1239"/>
      <c r="G40" s="1239"/>
      <c r="H40" s="1239"/>
      <c r="I40" s="1239"/>
      <c r="J40" s="1239"/>
      <c r="K40" s="1239"/>
      <c r="L40" s="1262"/>
      <c r="M40" s="1276"/>
      <c r="N40" s="1283"/>
      <c r="O40" s="1288"/>
      <c r="P40" s="1280"/>
      <c r="Q40" s="1283"/>
      <c r="R40" s="1308" t="s">
        <v>318</v>
      </c>
      <c r="S40" s="1200"/>
      <c r="T40" s="1200"/>
      <c r="U40" s="1200"/>
      <c r="V40" s="1200"/>
      <c r="W40" s="1200"/>
      <c r="X40" s="1200"/>
      <c r="Y40" s="1252"/>
      <c r="Z40" s="1304"/>
      <c r="AA40" s="1304"/>
      <c r="AB40" s="1304"/>
      <c r="AC40" s="1338"/>
      <c r="AD40" s="1341"/>
      <c r="AE40" s="1341"/>
      <c r="AF40" s="1341"/>
      <c r="AG40" s="1353"/>
      <c r="AH40" s="1338"/>
      <c r="AI40" s="1341"/>
      <c r="AJ40" s="1341"/>
      <c r="AK40" s="1341"/>
      <c r="AL40" s="1353" t="s">
        <v>216</v>
      </c>
      <c r="AN40" s="1190"/>
    </row>
    <row r="41" spans="2:40" ht="14.25" customHeight="1">
      <c r="B41" s="1198"/>
      <c r="C41" s="1195"/>
      <c r="D41" s="1230"/>
      <c r="E41" s="1237" t="s">
        <v>45</v>
      </c>
      <c r="F41" s="1240"/>
      <c r="G41" s="1240"/>
      <c r="H41" s="1240"/>
      <c r="I41" s="1240"/>
      <c r="J41" s="1240"/>
      <c r="K41" s="1240"/>
      <c r="L41" s="1263"/>
      <c r="M41" s="1277"/>
      <c r="N41" s="1284"/>
      <c r="O41" s="1289"/>
      <c r="P41" s="1294"/>
      <c r="Q41" s="1284"/>
      <c r="R41" s="1309" t="s">
        <v>318</v>
      </c>
      <c r="S41" s="1315"/>
      <c r="T41" s="1315"/>
      <c r="U41" s="1315"/>
      <c r="V41" s="1315"/>
      <c r="W41" s="1315"/>
      <c r="X41" s="1315"/>
      <c r="Y41" s="1329"/>
      <c r="Z41" s="1332"/>
      <c r="AA41" s="1332"/>
      <c r="AB41" s="1332"/>
      <c r="AC41" s="1339"/>
      <c r="AD41" s="1343"/>
      <c r="AE41" s="1343"/>
      <c r="AF41" s="1343"/>
      <c r="AG41" s="1354"/>
      <c r="AH41" s="1339"/>
      <c r="AI41" s="1343"/>
      <c r="AJ41" s="1343"/>
      <c r="AK41" s="1343"/>
      <c r="AL41" s="1354" t="s">
        <v>216</v>
      </c>
      <c r="AN41" s="1190"/>
    </row>
    <row r="42" spans="2:40" ht="14.25" customHeight="1">
      <c r="B42" s="1198"/>
      <c r="C42" s="1195"/>
      <c r="D42" s="1231"/>
      <c r="E42" s="1238" t="s">
        <v>42</v>
      </c>
      <c r="F42" s="1238"/>
      <c r="G42" s="1238"/>
      <c r="H42" s="1238"/>
      <c r="I42" s="1238"/>
      <c r="J42" s="1238"/>
      <c r="K42" s="1238"/>
      <c r="L42" s="1264"/>
      <c r="M42" s="1278"/>
      <c r="N42" s="1285"/>
      <c r="O42" s="1290"/>
      <c r="P42" s="1295"/>
      <c r="Q42" s="1285"/>
      <c r="R42" s="1310" t="s">
        <v>318</v>
      </c>
      <c r="S42" s="1316"/>
      <c r="T42" s="1316"/>
      <c r="U42" s="1316"/>
      <c r="V42" s="1316"/>
      <c r="W42" s="1316"/>
      <c r="X42" s="1316"/>
      <c r="Y42" s="1330"/>
      <c r="Z42" s="1333"/>
      <c r="AA42" s="1333"/>
      <c r="AB42" s="1333"/>
      <c r="AC42" s="1340"/>
      <c r="AD42" s="1348"/>
      <c r="AE42" s="1348"/>
      <c r="AF42" s="1348"/>
      <c r="AG42" s="1355"/>
      <c r="AH42" s="1340"/>
      <c r="AI42" s="1348"/>
      <c r="AJ42" s="1348"/>
      <c r="AK42" s="1348"/>
      <c r="AL42" s="1355" t="s">
        <v>216</v>
      </c>
      <c r="AN42" s="1190"/>
    </row>
    <row r="43" spans="2:40" ht="14.25" customHeight="1">
      <c r="B43" s="1198"/>
      <c r="C43" s="1195"/>
      <c r="D43" s="1229"/>
      <c r="E43" s="1236" t="s">
        <v>108</v>
      </c>
      <c r="F43" s="1239"/>
      <c r="G43" s="1239"/>
      <c r="H43" s="1239"/>
      <c r="I43" s="1239"/>
      <c r="J43" s="1239"/>
      <c r="K43" s="1239"/>
      <c r="L43" s="1262"/>
      <c r="M43" s="1276"/>
      <c r="N43" s="1283"/>
      <c r="O43" s="1288"/>
      <c r="P43" s="1280"/>
      <c r="Q43" s="1283"/>
      <c r="R43" s="1308" t="s">
        <v>318</v>
      </c>
      <c r="S43" s="1200"/>
      <c r="T43" s="1200"/>
      <c r="U43" s="1200"/>
      <c r="V43" s="1200"/>
      <c r="W43" s="1200"/>
      <c r="X43" s="1200"/>
      <c r="Y43" s="1252"/>
      <c r="Z43" s="1304"/>
      <c r="AA43" s="1304"/>
      <c r="AB43" s="1304"/>
      <c r="AC43" s="1338"/>
      <c r="AD43" s="1341"/>
      <c r="AE43" s="1341"/>
      <c r="AF43" s="1341"/>
      <c r="AG43" s="1353"/>
      <c r="AH43" s="1338"/>
      <c r="AI43" s="1341"/>
      <c r="AJ43" s="1341"/>
      <c r="AK43" s="1341"/>
      <c r="AL43" s="1353" t="s">
        <v>216</v>
      </c>
      <c r="AN43" s="1190"/>
    </row>
    <row r="44" spans="2:40" ht="14.25" customHeight="1">
      <c r="B44" s="1198"/>
      <c r="C44" s="1195"/>
      <c r="D44" s="1229"/>
      <c r="E44" s="1236" t="s">
        <v>323</v>
      </c>
      <c r="F44" s="1239"/>
      <c r="G44" s="1239"/>
      <c r="H44" s="1239"/>
      <c r="I44" s="1239"/>
      <c r="J44" s="1239"/>
      <c r="K44" s="1239"/>
      <c r="L44" s="1262"/>
      <c r="M44" s="1276"/>
      <c r="N44" s="1283"/>
      <c r="O44" s="1288"/>
      <c r="P44" s="1280"/>
      <c r="Q44" s="1283"/>
      <c r="R44" s="1308" t="s">
        <v>318</v>
      </c>
      <c r="S44" s="1200"/>
      <c r="T44" s="1200"/>
      <c r="U44" s="1200"/>
      <c r="V44" s="1200"/>
      <c r="W44" s="1200"/>
      <c r="X44" s="1200"/>
      <c r="Y44" s="1252"/>
      <c r="Z44" s="1304"/>
      <c r="AA44" s="1304"/>
      <c r="AB44" s="1304"/>
      <c r="AC44" s="1338"/>
      <c r="AD44" s="1341"/>
      <c r="AE44" s="1341"/>
      <c r="AF44" s="1341"/>
      <c r="AG44" s="1353"/>
      <c r="AH44" s="1338"/>
      <c r="AI44" s="1341"/>
      <c r="AJ44" s="1341"/>
      <c r="AK44" s="1341"/>
      <c r="AL44" s="1353" t="s">
        <v>216</v>
      </c>
      <c r="AN44" s="1190"/>
    </row>
    <row r="45" spans="2:40" ht="14.25" customHeight="1">
      <c r="B45" s="1198"/>
      <c r="C45" s="1195"/>
      <c r="D45" s="1229"/>
      <c r="E45" s="1236" t="s">
        <v>35</v>
      </c>
      <c r="F45" s="1239"/>
      <c r="G45" s="1239"/>
      <c r="H45" s="1239"/>
      <c r="I45" s="1239"/>
      <c r="J45" s="1239"/>
      <c r="K45" s="1239"/>
      <c r="L45" s="1262"/>
      <c r="M45" s="1276"/>
      <c r="N45" s="1283"/>
      <c r="O45" s="1288"/>
      <c r="P45" s="1280"/>
      <c r="Q45" s="1283"/>
      <c r="R45" s="1308" t="s">
        <v>318</v>
      </c>
      <c r="S45" s="1200"/>
      <c r="T45" s="1200"/>
      <c r="U45" s="1200"/>
      <c r="V45" s="1200"/>
      <c r="W45" s="1200"/>
      <c r="X45" s="1200"/>
      <c r="Y45" s="1252"/>
      <c r="Z45" s="1304"/>
      <c r="AA45" s="1304"/>
      <c r="AB45" s="1304"/>
      <c r="AC45" s="1338"/>
      <c r="AD45" s="1341"/>
      <c r="AE45" s="1341"/>
      <c r="AF45" s="1341"/>
      <c r="AG45" s="1353"/>
      <c r="AH45" s="1338"/>
      <c r="AI45" s="1341"/>
      <c r="AJ45" s="1341"/>
      <c r="AK45" s="1341"/>
      <c r="AL45" s="1353" t="s">
        <v>216</v>
      </c>
      <c r="AN45" s="1190"/>
    </row>
    <row r="46" spans="2:40" ht="14.25" customHeight="1">
      <c r="B46" s="1198"/>
      <c r="C46" s="1195"/>
      <c r="D46" s="1229"/>
      <c r="E46" s="1236" t="s">
        <v>182</v>
      </c>
      <c r="F46" s="1239"/>
      <c r="G46" s="1239"/>
      <c r="H46" s="1239"/>
      <c r="I46" s="1239"/>
      <c r="J46" s="1239"/>
      <c r="K46" s="1239"/>
      <c r="L46" s="1262"/>
      <c r="M46" s="1276"/>
      <c r="N46" s="1283"/>
      <c r="O46" s="1288"/>
      <c r="P46" s="1280"/>
      <c r="Q46" s="1283"/>
      <c r="R46" s="1308" t="s">
        <v>318</v>
      </c>
      <c r="S46" s="1200"/>
      <c r="T46" s="1200"/>
      <c r="U46" s="1200"/>
      <c r="V46" s="1200"/>
      <c r="W46" s="1200"/>
      <c r="X46" s="1200"/>
      <c r="Y46" s="1252"/>
      <c r="Z46" s="1304"/>
      <c r="AA46" s="1304"/>
      <c r="AB46" s="1304"/>
      <c r="AC46" s="1338"/>
      <c r="AD46" s="1341"/>
      <c r="AE46" s="1341"/>
      <c r="AF46" s="1341"/>
      <c r="AG46" s="1353"/>
      <c r="AH46" s="1338"/>
      <c r="AI46" s="1341"/>
      <c r="AJ46" s="1341"/>
      <c r="AK46" s="1341"/>
      <c r="AL46" s="1353" t="s">
        <v>216</v>
      </c>
      <c r="AN46" s="1190"/>
    </row>
    <row r="47" spans="2:40" ht="14.25" customHeight="1">
      <c r="B47" s="1199"/>
      <c r="C47" s="1195"/>
      <c r="D47" s="1229"/>
      <c r="E47" s="1236" t="s">
        <v>60</v>
      </c>
      <c r="F47" s="1239"/>
      <c r="G47" s="1239"/>
      <c r="H47" s="1239"/>
      <c r="I47" s="1239"/>
      <c r="J47" s="1239"/>
      <c r="K47" s="1239"/>
      <c r="L47" s="1262"/>
      <c r="M47" s="1276"/>
      <c r="N47" s="1283"/>
      <c r="O47" s="1288"/>
      <c r="P47" s="1280"/>
      <c r="Q47" s="1283"/>
      <c r="R47" s="1308" t="s">
        <v>318</v>
      </c>
      <c r="S47" s="1200"/>
      <c r="T47" s="1200"/>
      <c r="U47" s="1200"/>
      <c r="V47" s="1200"/>
      <c r="W47" s="1200"/>
      <c r="X47" s="1200"/>
      <c r="Y47" s="1252"/>
      <c r="Z47" s="1304"/>
      <c r="AA47" s="1304"/>
      <c r="AB47" s="1304"/>
      <c r="AC47" s="1338"/>
      <c r="AD47" s="1341"/>
      <c r="AE47" s="1341"/>
      <c r="AF47" s="1341"/>
      <c r="AG47" s="1353"/>
      <c r="AH47" s="1338"/>
      <c r="AI47" s="1341"/>
      <c r="AJ47" s="1341"/>
      <c r="AK47" s="1341"/>
      <c r="AL47" s="1353" t="s">
        <v>216</v>
      </c>
      <c r="AN47" s="1190"/>
    </row>
    <row r="48" spans="2:40" ht="14.25" customHeight="1">
      <c r="B48" s="1200" t="s">
        <v>6</v>
      </c>
      <c r="C48" s="1200"/>
      <c r="D48" s="1200"/>
      <c r="E48" s="1200"/>
      <c r="F48" s="1200"/>
      <c r="G48" s="1200"/>
      <c r="H48" s="1200"/>
      <c r="I48" s="1200"/>
      <c r="J48" s="1200"/>
      <c r="K48" s="1200"/>
      <c r="L48" s="1265"/>
      <c r="M48" s="1279"/>
      <c r="N48" s="1279"/>
      <c r="O48" s="1279"/>
      <c r="P48" s="1279"/>
      <c r="Q48" s="1279"/>
      <c r="R48" s="1311"/>
      <c r="S48" s="1311"/>
      <c r="T48" s="1311"/>
      <c r="U48" s="1319"/>
      <c r="V48" s="1252"/>
      <c r="W48" s="1312"/>
      <c r="X48" s="1308"/>
      <c r="Y48" s="1312"/>
      <c r="Z48" s="1304"/>
      <c r="AA48" s="1304"/>
      <c r="AB48" s="1304"/>
      <c r="AC48" s="1341"/>
      <c r="AD48" s="1341"/>
      <c r="AE48" s="1341"/>
      <c r="AF48" s="1341"/>
      <c r="AG48" s="1341"/>
      <c r="AH48" s="1216"/>
      <c r="AI48" s="1341"/>
      <c r="AJ48" s="1341"/>
      <c r="AK48" s="1341"/>
      <c r="AL48" s="1353"/>
      <c r="AN48" s="1190"/>
    </row>
    <row r="49" spans="2:40" ht="14.25" customHeight="1">
      <c r="B49" s="1200" t="s">
        <v>218</v>
      </c>
      <c r="C49" s="1200"/>
      <c r="D49" s="1200"/>
      <c r="E49" s="1200"/>
      <c r="F49" s="1200"/>
      <c r="G49" s="1200"/>
      <c r="H49" s="1200"/>
      <c r="I49" s="1200"/>
      <c r="J49" s="1200"/>
      <c r="K49" s="1252"/>
      <c r="L49" s="1266"/>
      <c r="M49" s="1280"/>
      <c r="N49" s="1280"/>
      <c r="O49" s="1280"/>
      <c r="P49" s="1280"/>
      <c r="Q49" s="1280"/>
      <c r="R49" s="1312"/>
      <c r="S49" s="1312"/>
      <c r="T49" s="1312"/>
      <c r="U49" s="1312"/>
      <c r="V49" s="1321"/>
      <c r="W49" s="1321"/>
      <c r="X49" s="1321"/>
      <c r="Y49" s="1321"/>
      <c r="Z49" s="1334"/>
      <c r="AA49" s="1334"/>
      <c r="AB49" s="1334"/>
      <c r="AC49" s="1342"/>
      <c r="AD49" s="1342"/>
      <c r="AE49" s="1342"/>
      <c r="AF49" s="1342"/>
      <c r="AG49" s="1342"/>
      <c r="AH49" s="1293"/>
      <c r="AI49" s="1342"/>
      <c r="AJ49" s="1342"/>
      <c r="AK49" s="1342"/>
      <c r="AL49" s="1369"/>
      <c r="AN49" s="1190"/>
    </row>
    <row r="50" spans="2:40" ht="14.25" customHeight="1">
      <c r="B50" s="1201" t="s">
        <v>183</v>
      </c>
      <c r="C50" s="1201"/>
      <c r="D50" s="1201"/>
      <c r="E50" s="1201"/>
      <c r="F50" s="1201"/>
      <c r="G50" s="1201"/>
      <c r="H50" s="1201"/>
      <c r="I50" s="1201"/>
      <c r="J50" s="1201"/>
      <c r="K50" s="1201"/>
      <c r="L50" s="1265"/>
      <c r="M50" s="1279"/>
      <c r="N50" s="1279"/>
      <c r="O50" s="1279"/>
      <c r="P50" s="1279"/>
      <c r="Q50" s="1279"/>
      <c r="R50" s="1311"/>
      <c r="S50" s="1311"/>
      <c r="T50" s="1311"/>
      <c r="U50" s="1319"/>
      <c r="V50" s="1252" t="s">
        <v>219</v>
      </c>
      <c r="W50" s="1312"/>
      <c r="X50" s="1312"/>
      <c r="Y50" s="1312"/>
      <c r="Z50" s="1304"/>
      <c r="AA50" s="1304"/>
      <c r="AB50" s="1304"/>
      <c r="AC50" s="1341"/>
      <c r="AD50" s="1341"/>
      <c r="AE50" s="1341"/>
      <c r="AF50" s="1341"/>
      <c r="AG50" s="1341"/>
      <c r="AH50" s="1216"/>
      <c r="AI50" s="1341"/>
      <c r="AJ50" s="1341"/>
      <c r="AK50" s="1341"/>
      <c r="AL50" s="1353"/>
      <c r="AN50" s="1190"/>
    </row>
    <row r="51" spans="2:40" ht="14.25" customHeight="1">
      <c r="B51" s="1202" t="s">
        <v>220</v>
      </c>
      <c r="C51" s="1202"/>
      <c r="D51" s="1202"/>
      <c r="E51" s="1202"/>
      <c r="F51" s="1202"/>
      <c r="G51" s="1202"/>
      <c r="H51" s="1202"/>
      <c r="I51" s="1202"/>
      <c r="J51" s="1202"/>
      <c r="K51" s="1202"/>
      <c r="L51" s="1267"/>
      <c r="M51" s="1280"/>
      <c r="N51" s="1280"/>
      <c r="O51" s="1280"/>
      <c r="P51" s="1280"/>
      <c r="Q51" s="1280"/>
      <c r="R51" s="1312"/>
      <c r="S51" s="1312"/>
      <c r="T51" s="1312"/>
      <c r="U51" s="1312"/>
      <c r="V51" s="1312"/>
      <c r="W51" s="1322"/>
      <c r="X51" s="1322"/>
      <c r="Y51" s="1322"/>
      <c r="Z51" s="1332"/>
      <c r="AA51" s="1332"/>
      <c r="AB51" s="1332"/>
      <c r="AC51" s="1343"/>
      <c r="AD51" s="1343"/>
      <c r="AE51" s="1343"/>
      <c r="AF51" s="1343"/>
      <c r="AG51" s="1343"/>
      <c r="AH51" s="1292"/>
      <c r="AI51" s="1343"/>
      <c r="AJ51" s="1343"/>
      <c r="AK51" s="1343"/>
      <c r="AL51" s="1354"/>
      <c r="AN51" s="1190"/>
    </row>
    <row r="52" spans="2:40" ht="14.25" customHeight="1">
      <c r="B52" s="1203" t="s">
        <v>186</v>
      </c>
      <c r="C52" s="1216"/>
      <c r="D52" s="1216"/>
      <c r="E52" s="1216"/>
      <c r="F52" s="1216"/>
      <c r="G52" s="1216"/>
      <c r="H52" s="1216"/>
      <c r="I52" s="1216"/>
      <c r="J52" s="1216"/>
      <c r="K52" s="1216"/>
      <c r="L52" s="1216"/>
      <c r="M52" s="1216"/>
      <c r="N52" s="1216"/>
      <c r="O52" s="1291"/>
      <c r="P52" s="1296"/>
      <c r="Q52" s="1302"/>
      <c r="R52" s="1302"/>
      <c r="S52" s="1302"/>
      <c r="T52" s="1302"/>
      <c r="U52" s="1320"/>
      <c r="V52" s="1252"/>
      <c r="W52" s="1312"/>
      <c r="X52" s="1312"/>
      <c r="Y52" s="1312"/>
      <c r="Z52" s="1304"/>
      <c r="AA52" s="1304"/>
      <c r="AB52" s="1304"/>
      <c r="AC52" s="1341"/>
      <c r="AD52" s="1341"/>
      <c r="AE52" s="1341"/>
      <c r="AF52" s="1341"/>
      <c r="AG52" s="1341"/>
      <c r="AH52" s="1216"/>
      <c r="AI52" s="1341"/>
      <c r="AJ52" s="1341"/>
      <c r="AK52" s="1341"/>
      <c r="AL52" s="1353"/>
      <c r="AN52" s="1190"/>
    </row>
    <row r="53" spans="2:40" ht="14.25" customHeight="1">
      <c r="B53" s="1194" t="s">
        <v>187</v>
      </c>
      <c r="C53" s="1217" t="s">
        <v>107</v>
      </c>
      <c r="D53" s="1232"/>
      <c r="E53" s="1232"/>
      <c r="F53" s="1232"/>
      <c r="G53" s="1232"/>
      <c r="H53" s="1232"/>
      <c r="I53" s="1232"/>
      <c r="J53" s="1232"/>
      <c r="K53" s="1232"/>
      <c r="L53" s="1232"/>
      <c r="M53" s="1232"/>
      <c r="N53" s="1232"/>
      <c r="O53" s="1232"/>
      <c r="P53" s="1232"/>
      <c r="Q53" s="1232"/>
      <c r="R53" s="1232"/>
      <c r="S53" s="1232"/>
      <c r="T53" s="1317"/>
      <c r="U53" s="1217" t="s">
        <v>189</v>
      </c>
      <c r="V53" s="1235"/>
      <c r="W53" s="1235"/>
      <c r="X53" s="1235"/>
      <c r="Y53" s="1235"/>
      <c r="Z53" s="1235"/>
      <c r="AA53" s="1235"/>
      <c r="AB53" s="1235"/>
      <c r="AC53" s="1235"/>
      <c r="AD53" s="1235"/>
      <c r="AE53" s="1235"/>
      <c r="AF53" s="1235"/>
      <c r="AG53" s="1235"/>
      <c r="AH53" s="1235"/>
      <c r="AI53" s="1235"/>
      <c r="AJ53" s="1235"/>
      <c r="AK53" s="1235"/>
      <c r="AL53" s="1318"/>
      <c r="AN53" s="1190"/>
    </row>
    <row r="54" spans="2:40">
      <c r="B54" s="1195"/>
      <c r="C54" s="1218"/>
      <c r="D54" s="1233"/>
      <c r="E54" s="1233"/>
      <c r="F54" s="1233"/>
      <c r="G54" s="1233"/>
      <c r="H54" s="1233"/>
      <c r="I54" s="1233"/>
      <c r="J54" s="1233"/>
      <c r="K54" s="1233"/>
      <c r="L54" s="1233"/>
      <c r="M54" s="1233"/>
      <c r="N54" s="1233"/>
      <c r="O54" s="1233"/>
      <c r="P54" s="1233"/>
      <c r="Q54" s="1233"/>
      <c r="R54" s="1233"/>
      <c r="S54" s="1233"/>
      <c r="T54" s="1281"/>
      <c r="U54" s="1218"/>
      <c r="V54" s="1233"/>
      <c r="W54" s="1233"/>
      <c r="X54" s="1233"/>
      <c r="Y54" s="1233"/>
      <c r="Z54" s="1233"/>
      <c r="AA54" s="1233"/>
      <c r="AB54" s="1233"/>
      <c r="AC54" s="1233"/>
      <c r="AD54" s="1233"/>
      <c r="AE54" s="1233"/>
      <c r="AF54" s="1233"/>
      <c r="AG54" s="1233"/>
      <c r="AH54" s="1233"/>
      <c r="AI54" s="1233"/>
      <c r="AJ54" s="1233"/>
      <c r="AK54" s="1233"/>
      <c r="AL54" s="1281"/>
      <c r="AN54" s="1190"/>
    </row>
    <row r="55" spans="2:40">
      <c r="B55" s="1195"/>
      <c r="C55" s="1219"/>
      <c r="D55" s="1234"/>
      <c r="E55" s="1234"/>
      <c r="F55" s="1234"/>
      <c r="G55" s="1234"/>
      <c r="H55" s="1234"/>
      <c r="I55" s="1234"/>
      <c r="J55" s="1234"/>
      <c r="K55" s="1234"/>
      <c r="L55" s="1234"/>
      <c r="M55" s="1234"/>
      <c r="N55" s="1234"/>
      <c r="O55" s="1234"/>
      <c r="P55" s="1234"/>
      <c r="Q55" s="1234"/>
      <c r="R55" s="1234"/>
      <c r="S55" s="1234"/>
      <c r="T55" s="1282"/>
      <c r="U55" s="1219"/>
      <c r="V55" s="1234"/>
      <c r="W55" s="1234"/>
      <c r="X55" s="1234"/>
      <c r="Y55" s="1234"/>
      <c r="Z55" s="1234"/>
      <c r="AA55" s="1234"/>
      <c r="AB55" s="1234"/>
      <c r="AC55" s="1234"/>
      <c r="AD55" s="1234"/>
      <c r="AE55" s="1234"/>
      <c r="AF55" s="1234"/>
      <c r="AG55" s="1234"/>
      <c r="AH55" s="1234"/>
      <c r="AI55" s="1234"/>
      <c r="AJ55" s="1234"/>
      <c r="AK55" s="1234"/>
      <c r="AL55" s="1282"/>
      <c r="AN55" s="1190"/>
    </row>
    <row r="56" spans="2:40">
      <c r="B56" s="1195"/>
      <c r="C56" s="1219"/>
      <c r="D56" s="1234"/>
      <c r="E56" s="1234"/>
      <c r="F56" s="1234"/>
      <c r="G56" s="1234"/>
      <c r="H56" s="1234"/>
      <c r="I56" s="1234"/>
      <c r="J56" s="1234"/>
      <c r="K56" s="1234"/>
      <c r="L56" s="1234"/>
      <c r="M56" s="1234"/>
      <c r="N56" s="1234"/>
      <c r="O56" s="1234"/>
      <c r="P56" s="1234"/>
      <c r="Q56" s="1234"/>
      <c r="R56" s="1234"/>
      <c r="S56" s="1234"/>
      <c r="T56" s="1282"/>
      <c r="U56" s="1219"/>
      <c r="V56" s="1234"/>
      <c r="W56" s="1234"/>
      <c r="X56" s="1234"/>
      <c r="Y56" s="1234"/>
      <c r="Z56" s="1234"/>
      <c r="AA56" s="1234"/>
      <c r="AB56" s="1234"/>
      <c r="AC56" s="1234"/>
      <c r="AD56" s="1234"/>
      <c r="AE56" s="1234"/>
      <c r="AF56" s="1234"/>
      <c r="AG56" s="1234"/>
      <c r="AH56" s="1234"/>
      <c r="AI56" s="1234"/>
      <c r="AJ56" s="1234"/>
      <c r="AK56" s="1234"/>
      <c r="AL56" s="1282"/>
      <c r="AN56" s="1190"/>
    </row>
    <row r="57" spans="2:40">
      <c r="B57" s="1196"/>
      <c r="C57" s="1220"/>
      <c r="D57" s="1235"/>
      <c r="E57" s="1235"/>
      <c r="F57" s="1235"/>
      <c r="G57" s="1235"/>
      <c r="H57" s="1235"/>
      <c r="I57" s="1235"/>
      <c r="J57" s="1235"/>
      <c r="K57" s="1235"/>
      <c r="L57" s="1235"/>
      <c r="M57" s="1235"/>
      <c r="N57" s="1235"/>
      <c r="O57" s="1235"/>
      <c r="P57" s="1235"/>
      <c r="Q57" s="1235"/>
      <c r="R57" s="1235"/>
      <c r="S57" s="1235"/>
      <c r="T57" s="1318"/>
      <c r="U57" s="1220"/>
      <c r="V57" s="1235"/>
      <c r="W57" s="1235"/>
      <c r="X57" s="1235"/>
      <c r="Y57" s="1235"/>
      <c r="Z57" s="1235"/>
      <c r="AA57" s="1235"/>
      <c r="AB57" s="1235"/>
      <c r="AC57" s="1235"/>
      <c r="AD57" s="1235"/>
      <c r="AE57" s="1235"/>
      <c r="AF57" s="1235"/>
      <c r="AG57" s="1235"/>
      <c r="AH57" s="1235"/>
      <c r="AI57" s="1235"/>
      <c r="AJ57" s="1235"/>
      <c r="AK57" s="1235"/>
      <c r="AL57" s="1318"/>
      <c r="AN57" s="1190"/>
    </row>
    <row r="58" spans="2:40" ht="14.25" customHeight="1">
      <c r="B58" s="1204" t="s">
        <v>190</v>
      </c>
      <c r="C58" s="1221"/>
      <c r="D58" s="1221"/>
      <c r="E58" s="1221"/>
      <c r="F58" s="1241"/>
      <c r="G58" s="1201" t="s">
        <v>191</v>
      </c>
      <c r="H58" s="1201"/>
      <c r="I58" s="1201"/>
      <c r="J58" s="1201"/>
      <c r="K58" s="1201"/>
      <c r="L58" s="1201"/>
      <c r="M58" s="1201"/>
      <c r="N58" s="1201"/>
      <c r="O58" s="1201"/>
      <c r="P58" s="1201"/>
      <c r="Q58" s="1201"/>
      <c r="R58" s="1201"/>
      <c r="S58" s="1201"/>
      <c r="T58" s="1201"/>
      <c r="U58" s="1201"/>
      <c r="V58" s="1201"/>
      <c r="W58" s="1201"/>
      <c r="X58" s="1201"/>
      <c r="Y58" s="1201"/>
      <c r="Z58" s="1201"/>
      <c r="AA58" s="1201"/>
      <c r="AB58" s="1201"/>
      <c r="AC58" s="1201"/>
      <c r="AD58" s="1201"/>
      <c r="AE58" s="1201"/>
      <c r="AF58" s="1201"/>
      <c r="AG58" s="1201"/>
      <c r="AH58" s="1201"/>
      <c r="AI58" s="1201"/>
      <c r="AJ58" s="1201"/>
      <c r="AK58" s="1201"/>
      <c r="AL58" s="1201"/>
      <c r="AN58" s="1190"/>
    </row>
    <row r="60" spans="2:40">
      <c r="B60" s="1191" t="s">
        <v>222</v>
      </c>
    </row>
    <row r="61" spans="2:40">
      <c r="B61" s="1191" t="s">
        <v>142</v>
      </c>
    </row>
    <row r="62" spans="2:40">
      <c r="B62" s="1191" t="s">
        <v>223</v>
      </c>
    </row>
    <row r="63" spans="2:40">
      <c r="B63" s="1191" t="s">
        <v>91</v>
      </c>
    </row>
    <row r="64" spans="2:40">
      <c r="B64" s="1191" t="s">
        <v>198</v>
      </c>
    </row>
    <row r="65" spans="2:41">
      <c r="B65" s="1191" t="s">
        <v>327</v>
      </c>
    </row>
    <row r="66" spans="2:41">
      <c r="B66" s="1191" t="s">
        <v>47</v>
      </c>
      <c r="AN66" s="1190"/>
      <c r="AO66" s="1191"/>
    </row>
    <row r="67" spans="2:41">
      <c r="B67" s="1191" t="s">
        <v>184</v>
      </c>
    </row>
    <row r="68" spans="2:41">
      <c r="B68" s="1191" t="s">
        <v>224</v>
      </c>
    </row>
    <row r="69" spans="2:41">
      <c r="B69" s="1191" t="s">
        <v>227</v>
      </c>
    </row>
    <row r="70" spans="2:41">
      <c r="B70" s="1191" t="s">
        <v>120</v>
      </c>
    </row>
    <row r="84" spans="2:2" ht="12.75" customHeight="1">
      <c r="B84" s="1205"/>
    </row>
    <row r="85" spans="2:2" ht="12.75" customHeight="1">
      <c r="B85" s="1205" t="s">
        <v>230</v>
      </c>
    </row>
    <row r="86" spans="2:2" ht="12.75" customHeight="1">
      <c r="B86" s="1205" t="s">
        <v>231</v>
      </c>
    </row>
    <row r="87" spans="2:2" ht="12.75" customHeight="1">
      <c r="B87" s="1205" t="s">
        <v>232</v>
      </c>
    </row>
    <row r="88" spans="2:2" ht="12.75" customHeight="1">
      <c r="B88" s="1205" t="s">
        <v>56</v>
      </c>
    </row>
    <row r="89" spans="2:2" ht="12.75" customHeight="1">
      <c r="B89" s="1205" t="s">
        <v>234</v>
      </c>
    </row>
    <row r="90" spans="2:2" ht="12.75" customHeight="1">
      <c r="B90" s="1205" t="s">
        <v>235</v>
      </c>
    </row>
    <row r="91" spans="2:2" ht="12.75" customHeight="1">
      <c r="B91" s="1205" t="s">
        <v>217</v>
      </c>
    </row>
    <row r="92" spans="2:2" ht="12.75" customHeight="1">
      <c r="B92" s="1205" t="s">
        <v>237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2"/>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400"/>
  <sheetViews>
    <sheetView view="pageBreakPreview" zoomScale="66" zoomScaleSheetLayoutView="66" workbookViewId="0">
      <selection activeCell="A33" sqref="A33"/>
    </sheetView>
  </sheetViews>
  <sheetFormatPr defaultRowHeight="20.25" customHeight="1"/>
  <cols>
    <col min="1" max="2" width="4.25" style="47" customWidth="1"/>
    <col min="3" max="3" width="25" style="15" customWidth="1"/>
    <col min="4" max="4" width="4.875" style="15" customWidth="1"/>
    <col min="5" max="5" width="41.625" style="15" customWidth="1"/>
    <col min="6" max="6" width="4.875" style="15" customWidth="1"/>
    <col min="7" max="7" width="19.625" style="15" customWidth="1"/>
    <col min="8" max="8" width="33.875" style="15" customWidth="1"/>
    <col min="9" max="32" width="4.875" style="15" customWidth="1"/>
    <col min="33" max="16384" width="9" style="15" customWidth="1"/>
  </cols>
  <sheetData>
    <row r="1" spans="1:32" ht="20.25" customHeight="1">
      <c r="A1" s="132"/>
      <c r="B1" s="132"/>
      <c r="C1" s="303"/>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row>
    <row r="2" spans="1:32" ht="20.25" customHeight="1">
      <c r="A2" s="119" t="s">
        <v>388</v>
      </c>
      <c r="B2" s="119"/>
    </row>
    <row r="3" spans="1:32" ht="20.25" customHeight="1">
      <c r="A3" s="300" t="s">
        <v>330</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row>
    <row r="4" spans="1:32" ht="20.25" customHeight="1">
      <c r="A4" s="132"/>
      <c r="B4" s="13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row>
    <row r="5" spans="1:32" ht="30" customHeight="1">
      <c r="A5" s="132"/>
      <c r="B5" s="132"/>
      <c r="C5" s="152"/>
      <c r="D5" s="152"/>
      <c r="E5" s="152"/>
      <c r="F5" s="152"/>
      <c r="G5" s="152"/>
      <c r="H5" s="152"/>
      <c r="I5" s="152"/>
      <c r="J5" s="132"/>
      <c r="K5" s="132"/>
      <c r="L5" s="132"/>
      <c r="M5" s="132"/>
      <c r="N5" s="132"/>
      <c r="O5" s="132"/>
      <c r="P5" s="132"/>
      <c r="Q5" s="132"/>
      <c r="R5" s="132"/>
      <c r="S5" s="121" t="s">
        <v>3</v>
      </c>
      <c r="T5" s="133"/>
      <c r="U5" s="133"/>
      <c r="V5" s="141"/>
      <c r="W5" s="330"/>
      <c r="X5" s="330"/>
      <c r="Y5" s="330"/>
      <c r="Z5" s="330"/>
      <c r="AA5" s="330"/>
      <c r="AB5" s="330"/>
      <c r="AC5" s="330"/>
      <c r="AD5" s="330"/>
      <c r="AE5" s="330"/>
      <c r="AF5" s="141"/>
    </row>
    <row r="6" spans="1:32" ht="20.25" customHeight="1">
      <c r="A6" s="132"/>
      <c r="B6" s="13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row>
    <row r="7" spans="1:32" ht="17.25" customHeight="1">
      <c r="A7" s="121" t="s">
        <v>104</v>
      </c>
      <c r="B7" s="133"/>
      <c r="C7" s="141"/>
      <c r="D7" s="121" t="s">
        <v>0</v>
      </c>
      <c r="E7" s="141"/>
      <c r="F7" s="121" t="s">
        <v>16</v>
      </c>
      <c r="G7" s="141"/>
      <c r="H7" s="121" t="s">
        <v>18</v>
      </c>
      <c r="I7" s="133"/>
      <c r="J7" s="133"/>
      <c r="K7" s="133"/>
      <c r="L7" s="133"/>
      <c r="M7" s="133"/>
      <c r="N7" s="133"/>
      <c r="O7" s="133"/>
      <c r="P7" s="133"/>
      <c r="Q7" s="133"/>
      <c r="R7" s="133"/>
      <c r="S7" s="133"/>
      <c r="T7" s="133"/>
      <c r="U7" s="133"/>
      <c r="V7" s="133"/>
      <c r="W7" s="133"/>
      <c r="X7" s="133"/>
      <c r="Y7" s="133"/>
      <c r="Z7" s="133"/>
      <c r="AA7" s="133"/>
      <c r="AB7" s="133"/>
      <c r="AC7" s="133"/>
      <c r="AD7" s="133"/>
      <c r="AE7" s="133"/>
      <c r="AF7" s="141"/>
    </row>
    <row r="8" spans="1:32" ht="18.75" customHeight="1">
      <c r="A8" s="122"/>
      <c r="B8" s="134"/>
      <c r="C8" s="142"/>
      <c r="D8" s="166"/>
      <c r="E8" s="160"/>
      <c r="F8" s="166"/>
      <c r="G8" s="160"/>
      <c r="H8" s="304" t="s">
        <v>87</v>
      </c>
      <c r="I8" s="313" t="s">
        <v>22</v>
      </c>
      <c r="J8" s="318" t="s">
        <v>8</v>
      </c>
      <c r="K8" s="318"/>
      <c r="L8" s="318"/>
      <c r="M8" s="132" t="s">
        <v>22</v>
      </c>
      <c r="N8" s="318" t="s">
        <v>29</v>
      </c>
      <c r="O8" s="318"/>
      <c r="P8" s="318"/>
      <c r="Q8" s="318"/>
      <c r="R8" s="318"/>
      <c r="S8" s="318"/>
      <c r="T8" s="318"/>
      <c r="U8" s="318"/>
      <c r="V8" s="318"/>
      <c r="W8" s="318"/>
      <c r="X8" s="318"/>
      <c r="Y8" s="329"/>
      <c r="Z8" s="237"/>
      <c r="AA8" s="237"/>
      <c r="AB8" s="237"/>
      <c r="AC8" s="237"/>
      <c r="AD8" s="237"/>
      <c r="AE8" s="237"/>
      <c r="AF8" s="275"/>
    </row>
    <row r="9" spans="1:32" ht="18.75" customHeight="1">
      <c r="A9" s="123"/>
      <c r="B9" s="135"/>
      <c r="C9" s="143"/>
      <c r="D9" s="155"/>
      <c r="E9" s="161"/>
      <c r="F9" s="125"/>
      <c r="G9" s="170"/>
      <c r="H9" s="305" t="s">
        <v>88</v>
      </c>
      <c r="I9" s="208" t="s">
        <v>22</v>
      </c>
      <c r="J9" s="223" t="s">
        <v>8</v>
      </c>
      <c r="K9" s="223"/>
      <c r="L9" s="322"/>
      <c r="M9" s="233" t="s">
        <v>22</v>
      </c>
      <c r="N9" s="223" t="s">
        <v>29</v>
      </c>
      <c r="O9" s="233"/>
      <c r="P9" s="324"/>
      <c r="Q9" s="132"/>
      <c r="R9" s="152"/>
      <c r="S9" s="237"/>
      <c r="T9" s="237"/>
      <c r="U9" s="237"/>
      <c r="V9" s="237"/>
      <c r="W9" s="237"/>
      <c r="X9" s="246"/>
      <c r="Y9" s="152"/>
      <c r="Z9" s="131"/>
      <c r="AA9" s="131"/>
      <c r="AB9" s="175"/>
      <c r="AC9" s="333"/>
      <c r="AD9" s="131"/>
      <c r="AE9" s="131"/>
      <c r="AF9" s="170"/>
    </row>
    <row r="10" spans="1:32" ht="34.5" customHeight="1">
      <c r="A10" s="123"/>
      <c r="B10" s="135"/>
      <c r="C10" s="143"/>
      <c r="D10" s="125"/>
      <c r="E10" s="161"/>
      <c r="F10" s="125"/>
      <c r="G10" s="161"/>
      <c r="H10" s="184" t="s">
        <v>41</v>
      </c>
      <c r="I10" s="209" t="s">
        <v>22</v>
      </c>
      <c r="J10" s="319" t="s">
        <v>57</v>
      </c>
      <c r="K10" s="319"/>
      <c r="L10" s="319"/>
      <c r="M10" s="315" t="s">
        <v>22</v>
      </c>
      <c r="N10" s="319" t="s">
        <v>112</v>
      </c>
      <c r="O10" s="319"/>
      <c r="P10" s="319"/>
      <c r="Q10" s="234"/>
      <c r="R10" s="234"/>
      <c r="S10" s="234"/>
      <c r="T10" s="234"/>
      <c r="U10" s="223"/>
      <c r="V10" s="223"/>
      <c r="W10" s="223"/>
      <c r="X10" s="223"/>
      <c r="Y10" s="246"/>
      <c r="Z10" s="246"/>
      <c r="AA10" s="246"/>
      <c r="AB10" s="246"/>
      <c r="AC10" s="246"/>
      <c r="AD10" s="246"/>
      <c r="AE10" s="246"/>
      <c r="AF10" s="277"/>
    </row>
    <row r="11" spans="1:32" ht="18" customHeight="1">
      <c r="A11" s="124"/>
      <c r="B11" s="136"/>
      <c r="C11" s="144"/>
      <c r="D11" s="167"/>
      <c r="E11" s="162"/>
      <c r="F11" s="167"/>
      <c r="G11" s="162"/>
      <c r="H11" s="184" t="s">
        <v>329</v>
      </c>
      <c r="I11" s="209" t="s">
        <v>22</v>
      </c>
      <c r="J11" s="319" t="s">
        <v>57</v>
      </c>
      <c r="K11" s="319"/>
      <c r="L11" s="319"/>
      <c r="M11" s="315" t="s">
        <v>22</v>
      </c>
      <c r="N11" s="319" t="s">
        <v>112</v>
      </c>
      <c r="O11" s="319"/>
      <c r="P11" s="319"/>
      <c r="Q11" s="234"/>
      <c r="R11" s="234"/>
      <c r="S11" s="234"/>
      <c r="T11" s="234"/>
      <c r="U11" s="131"/>
      <c r="V11" s="131"/>
      <c r="W11" s="131"/>
      <c r="X11" s="131"/>
      <c r="Y11" s="288"/>
      <c r="Z11" s="152"/>
      <c r="AA11" s="152"/>
      <c r="AB11" s="152"/>
      <c r="AC11" s="152"/>
      <c r="AD11" s="152"/>
      <c r="AE11" s="152"/>
      <c r="AF11" s="299"/>
    </row>
    <row r="12" spans="1:32" ht="27" customHeight="1">
      <c r="A12" s="124"/>
      <c r="B12" s="136"/>
      <c r="C12" s="144"/>
      <c r="D12" s="167"/>
      <c r="E12" s="162"/>
      <c r="F12" s="167"/>
      <c r="G12" s="162"/>
      <c r="H12" s="306"/>
      <c r="I12" s="314"/>
      <c r="J12" s="237"/>
      <c r="K12" s="237"/>
      <c r="L12" s="237"/>
      <c r="M12" s="316"/>
      <c r="N12" s="237"/>
      <c r="O12" s="237"/>
      <c r="P12" s="237"/>
      <c r="Q12" s="328"/>
      <c r="R12" s="328"/>
      <c r="S12" s="328"/>
      <c r="T12" s="328"/>
      <c r="U12" s="318"/>
      <c r="V12" s="318"/>
      <c r="W12" s="318"/>
      <c r="X12" s="318"/>
      <c r="Y12" s="237"/>
      <c r="Z12" s="237"/>
      <c r="AA12" s="237"/>
      <c r="AB12" s="237"/>
      <c r="AC12" s="237"/>
      <c r="AD12" s="237"/>
      <c r="AE12" s="237"/>
      <c r="AF12" s="275"/>
    </row>
    <row r="13" spans="1:32" ht="18.75" customHeight="1">
      <c r="A13" s="125" t="s">
        <v>22</v>
      </c>
      <c r="B13" s="135" t="s">
        <v>114</v>
      </c>
      <c r="C13" s="143" t="s">
        <v>117</v>
      </c>
      <c r="D13" s="125"/>
      <c r="E13" s="161"/>
      <c r="F13" s="125"/>
      <c r="G13" s="161"/>
      <c r="H13" s="184" t="s">
        <v>48</v>
      </c>
      <c r="I13" s="209" t="s">
        <v>22</v>
      </c>
      <c r="J13" s="319" t="s">
        <v>57</v>
      </c>
      <c r="K13" s="319"/>
      <c r="L13" s="319"/>
      <c r="M13" s="315" t="s">
        <v>22</v>
      </c>
      <c r="N13" s="319" t="s">
        <v>112</v>
      </c>
      <c r="O13" s="319"/>
      <c r="P13" s="319"/>
      <c r="Q13" s="234"/>
      <c r="R13" s="234"/>
      <c r="S13" s="234"/>
      <c r="T13" s="234"/>
      <c r="U13" s="131"/>
      <c r="V13" s="131"/>
      <c r="W13" s="131"/>
      <c r="X13" s="131"/>
      <c r="Y13" s="319"/>
      <c r="Z13" s="152"/>
      <c r="AA13" s="152"/>
      <c r="AB13" s="152"/>
      <c r="AC13" s="152"/>
      <c r="AD13" s="152"/>
      <c r="AE13" s="152"/>
      <c r="AF13" s="299"/>
    </row>
    <row r="14" spans="1:32" ht="18.75" customHeight="1">
      <c r="A14" s="123"/>
      <c r="B14" s="135"/>
      <c r="C14" s="143"/>
      <c r="D14" s="125"/>
      <c r="E14" s="161"/>
      <c r="F14" s="125"/>
      <c r="G14" s="161"/>
      <c r="H14" s="306"/>
      <c r="I14" s="314"/>
      <c r="J14" s="237"/>
      <c r="K14" s="237"/>
      <c r="L14" s="237"/>
      <c r="M14" s="316"/>
      <c r="N14" s="237"/>
      <c r="O14" s="237"/>
      <c r="P14" s="237"/>
      <c r="Q14" s="328"/>
      <c r="R14" s="328"/>
      <c r="S14" s="328"/>
      <c r="T14" s="328"/>
      <c r="U14" s="318"/>
      <c r="V14" s="318"/>
      <c r="W14" s="318"/>
      <c r="X14" s="318"/>
      <c r="Y14" s="237"/>
      <c r="Z14" s="237"/>
      <c r="AA14" s="237"/>
      <c r="AB14" s="237"/>
      <c r="AC14" s="237"/>
      <c r="AD14" s="237"/>
      <c r="AE14" s="237"/>
      <c r="AF14" s="275"/>
    </row>
    <row r="15" spans="1:32" ht="18.75" customHeight="1">
      <c r="A15" s="125"/>
      <c r="B15" s="135"/>
      <c r="C15" s="143"/>
      <c r="D15" s="125"/>
      <c r="E15" s="161"/>
      <c r="F15" s="125"/>
      <c r="G15" s="161"/>
      <c r="H15" s="307" t="s">
        <v>68</v>
      </c>
      <c r="I15" s="132" t="s">
        <v>22</v>
      </c>
      <c r="J15" s="131" t="s">
        <v>32</v>
      </c>
      <c r="K15" s="131"/>
      <c r="L15" s="132" t="s">
        <v>22</v>
      </c>
      <c r="M15" s="131" t="s">
        <v>39</v>
      </c>
      <c r="N15" s="131"/>
      <c r="O15" s="152"/>
      <c r="P15" s="152"/>
      <c r="Q15" s="152"/>
      <c r="R15" s="152"/>
      <c r="S15" s="152"/>
      <c r="T15" s="152"/>
      <c r="U15" s="152"/>
      <c r="V15" s="152"/>
      <c r="W15" s="152"/>
      <c r="X15" s="152"/>
      <c r="Y15" s="152"/>
      <c r="Z15" s="152"/>
      <c r="AA15" s="152"/>
      <c r="AB15" s="152"/>
      <c r="AC15" s="152"/>
      <c r="AD15" s="152"/>
      <c r="AE15" s="152"/>
      <c r="AF15" s="299"/>
    </row>
    <row r="16" spans="1:32" ht="18.75" customHeight="1">
      <c r="A16" s="123"/>
      <c r="B16" s="135"/>
      <c r="C16" s="143"/>
      <c r="D16" s="125"/>
      <c r="E16" s="161"/>
      <c r="F16" s="125"/>
      <c r="G16" s="161"/>
      <c r="H16" s="184" t="s">
        <v>46</v>
      </c>
      <c r="I16" s="315" t="s">
        <v>22</v>
      </c>
      <c r="J16" s="319" t="s">
        <v>40</v>
      </c>
      <c r="K16" s="319"/>
      <c r="L16" s="319"/>
      <c r="M16" s="315" t="s">
        <v>22</v>
      </c>
      <c r="N16" s="319" t="s">
        <v>20</v>
      </c>
      <c r="O16" s="319"/>
      <c r="P16" s="319"/>
      <c r="Q16" s="319"/>
      <c r="R16" s="319"/>
      <c r="S16" s="319"/>
      <c r="T16" s="319"/>
      <c r="U16" s="319"/>
      <c r="V16" s="319"/>
      <c r="W16" s="319"/>
      <c r="X16" s="319"/>
      <c r="Y16" s="319"/>
      <c r="Z16" s="319"/>
      <c r="AA16" s="319"/>
      <c r="AB16" s="319"/>
      <c r="AC16" s="319"/>
      <c r="AD16" s="319"/>
      <c r="AE16" s="319"/>
      <c r="AF16" s="334"/>
    </row>
    <row r="17" spans="1:32" ht="18.75" customHeight="1">
      <c r="A17" s="125"/>
      <c r="B17" s="132"/>
      <c r="C17" s="143"/>
      <c r="D17" s="125"/>
      <c r="E17" s="161"/>
      <c r="F17" s="125"/>
      <c r="G17" s="161"/>
      <c r="H17" s="306"/>
      <c r="I17" s="316"/>
      <c r="J17" s="237"/>
      <c r="K17" s="237"/>
      <c r="L17" s="237"/>
      <c r="M17" s="316"/>
      <c r="N17" s="237"/>
      <c r="O17" s="237"/>
      <c r="P17" s="237"/>
      <c r="Q17" s="237"/>
      <c r="R17" s="237"/>
      <c r="S17" s="237"/>
      <c r="T17" s="237"/>
      <c r="U17" s="237"/>
      <c r="V17" s="237"/>
      <c r="W17" s="237"/>
      <c r="X17" s="237"/>
      <c r="Y17" s="237"/>
      <c r="Z17" s="237"/>
      <c r="AA17" s="237"/>
      <c r="AB17" s="237"/>
      <c r="AC17" s="237"/>
      <c r="AD17" s="237"/>
      <c r="AE17" s="237"/>
      <c r="AF17" s="275"/>
    </row>
    <row r="18" spans="1:32" ht="18.75" customHeight="1">
      <c r="A18" s="123"/>
      <c r="B18" s="135"/>
      <c r="C18" s="143"/>
      <c r="D18" s="125"/>
      <c r="E18" s="161"/>
      <c r="F18" s="125"/>
      <c r="G18" s="161"/>
      <c r="H18" s="184" t="s">
        <v>44</v>
      </c>
      <c r="I18" s="315" t="s">
        <v>22</v>
      </c>
      <c r="J18" s="319" t="s">
        <v>40</v>
      </c>
      <c r="K18" s="319"/>
      <c r="L18" s="319"/>
      <c r="M18" s="315" t="s">
        <v>22</v>
      </c>
      <c r="N18" s="319" t="s">
        <v>20</v>
      </c>
      <c r="O18" s="319"/>
      <c r="P18" s="319"/>
      <c r="Q18" s="319"/>
      <c r="R18" s="319"/>
      <c r="S18" s="319"/>
      <c r="T18" s="319"/>
      <c r="U18" s="319"/>
      <c r="V18" s="319"/>
      <c r="W18" s="319"/>
      <c r="X18" s="319"/>
      <c r="Y18" s="319"/>
      <c r="Z18" s="319"/>
      <c r="AA18" s="319"/>
      <c r="AB18" s="319"/>
      <c r="AC18" s="319"/>
      <c r="AD18" s="319"/>
      <c r="AE18" s="319"/>
      <c r="AF18" s="334"/>
    </row>
    <row r="19" spans="1:32" ht="18.75" customHeight="1">
      <c r="A19" s="123"/>
      <c r="B19" s="135"/>
      <c r="C19" s="143"/>
      <c r="D19" s="125"/>
      <c r="E19" s="161"/>
      <c r="F19" s="125"/>
      <c r="G19" s="161"/>
      <c r="H19" s="308"/>
      <c r="I19" s="316"/>
      <c r="J19" s="237"/>
      <c r="K19" s="237"/>
      <c r="L19" s="237"/>
      <c r="M19" s="316"/>
      <c r="N19" s="237"/>
      <c r="O19" s="237"/>
      <c r="P19" s="237"/>
      <c r="Q19" s="237"/>
      <c r="R19" s="237"/>
      <c r="S19" s="237"/>
      <c r="T19" s="237"/>
      <c r="U19" s="237"/>
      <c r="V19" s="237"/>
      <c r="W19" s="237"/>
      <c r="X19" s="237"/>
      <c r="Y19" s="237"/>
      <c r="Z19" s="237"/>
      <c r="AA19" s="237"/>
      <c r="AB19" s="237"/>
      <c r="AC19" s="237"/>
      <c r="AD19" s="237"/>
      <c r="AE19" s="237"/>
      <c r="AF19" s="275"/>
    </row>
    <row r="20" spans="1:32" ht="18.75" customHeight="1">
      <c r="A20" s="123"/>
      <c r="B20" s="139"/>
      <c r="C20" s="149"/>
      <c r="D20" s="159"/>
      <c r="E20" s="161"/>
      <c r="F20" s="130"/>
      <c r="G20" s="161"/>
      <c r="H20" s="305" t="s">
        <v>52</v>
      </c>
      <c r="I20" s="208" t="s">
        <v>22</v>
      </c>
      <c r="J20" s="223" t="s">
        <v>32</v>
      </c>
      <c r="K20" s="223"/>
      <c r="L20" s="233" t="s">
        <v>22</v>
      </c>
      <c r="M20" s="223" t="s">
        <v>39</v>
      </c>
      <c r="N20" s="223"/>
      <c r="O20" s="246"/>
      <c r="P20" s="223"/>
      <c r="Q20" s="237"/>
      <c r="R20" s="237"/>
      <c r="S20" s="237"/>
      <c r="T20" s="237"/>
      <c r="U20" s="237"/>
      <c r="V20" s="237"/>
      <c r="W20" s="237"/>
      <c r="X20" s="237"/>
      <c r="Y20" s="331"/>
      <c r="Z20" s="175"/>
      <c r="AA20" s="175"/>
      <c r="AB20" s="175"/>
      <c r="AC20" s="331"/>
      <c r="AD20" s="175"/>
      <c r="AE20" s="175"/>
      <c r="AF20" s="170"/>
    </row>
    <row r="21" spans="1:32" ht="18.75" customHeight="1">
      <c r="A21" s="122"/>
      <c r="B21" s="134"/>
      <c r="C21" s="142"/>
      <c r="D21" s="154"/>
      <c r="E21" s="160"/>
      <c r="F21" s="166"/>
      <c r="G21" s="172"/>
      <c r="H21" s="309" t="s">
        <v>79</v>
      </c>
      <c r="I21" s="313" t="s">
        <v>22</v>
      </c>
      <c r="J21" s="320" t="s">
        <v>32</v>
      </c>
      <c r="K21" s="320"/>
      <c r="L21" s="323"/>
      <c r="M21" s="326" t="s">
        <v>22</v>
      </c>
      <c r="N21" s="320" t="s">
        <v>51</v>
      </c>
      <c r="O21" s="320"/>
      <c r="P21" s="323"/>
      <c r="Q21" s="326" t="s">
        <v>22</v>
      </c>
      <c r="R21" s="329" t="s">
        <v>82</v>
      </c>
      <c r="S21" s="329"/>
      <c r="T21" s="329"/>
      <c r="U21" s="329"/>
      <c r="V21" s="320"/>
      <c r="W21" s="320"/>
      <c r="X21" s="320"/>
      <c r="Y21" s="320"/>
      <c r="Z21" s="320"/>
      <c r="AA21" s="320"/>
      <c r="AB21" s="320"/>
      <c r="AC21" s="320"/>
      <c r="AD21" s="320"/>
      <c r="AE21" s="320"/>
      <c r="AF21" s="335"/>
    </row>
    <row r="22" spans="1:32" ht="18.75" customHeight="1">
      <c r="A22" s="123"/>
      <c r="B22" s="135"/>
      <c r="C22" s="143"/>
      <c r="D22" s="155"/>
      <c r="E22" s="161"/>
      <c r="F22" s="125"/>
      <c r="G22" s="170"/>
      <c r="H22" s="310" t="s">
        <v>87</v>
      </c>
      <c r="I22" s="132" t="s">
        <v>22</v>
      </c>
      <c r="J22" s="131" t="s">
        <v>8</v>
      </c>
      <c r="K22" s="131"/>
      <c r="L22" s="324"/>
      <c r="M22" s="132" t="s">
        <v>22</v>
      </c>
      <c r="N22" s="131" t="s">
        <v>29</v>
      </c>
      <c r="O22" s="131"/>
      <c r="P22" s="322"/>
      <c r="Q22" s="233"/>
      <c r="R22" s="246"/>
      <c r="S22" s="237"/>
      <c r="T22" s="237"/>
      <c r="U22" s="237"/>
      <c r="V22" s="237"/>
      <c r="W22" s="237"/>
      <c r="X22" s="237"/>
      <c r="Y22" s="246"/>
      <c r="Z22" s="223"/>
      <c r="AA22" s="223"/>
      <c r="AB22" s="332"/>
      <c r="AC22" s="332"/>
      <c r="AD22" s="223"/>
      <c r="AE22" s="223"/>
      <c r="AF22" s="336"/>
    </row>
    <row r="23" spans="1:32" ht="18.75" customHeight="1">
      <c r="A23" s="123"/>
      <c r="B23" s="135"/>
      <c r="C23" s="143"/>
      <c r="D23" s="155"/>
      <c r="E23" s="161"/>
      <c r="F23" s="125"/>
      <c r="G23" s="170"/>
      <c r="H23" s="305" t="s">
        <v>88</v>
      </c>
      <c r="I23" s="208" t="s">
        <v>22</v>
      </c>
      <c r="J23" s="223" t="s">
        <v>8</v>
      </c>
      <c r="K23" s="223"/>
      <c r="L23" s="322"/>
      <c r="M23" s="233" t="s">
        <v>22</v>
      </c>
      <c r="N23" s="223" t="s">
        <v>29</v>
      </c>
      <c r="O23" s="233"/>
      <c r="P23" s="324"/>
      <c r="Q23" s="132"/>
      <c r="R23" s="152"/>
      <c r="S23" s="237"/>
      <c r="T23" s="237"/>
      <c r="U23" s="237"/>
      <c r="V23" s="237"/>
      <c r="W23" s="237"/>
      <c r="X23" s="246"/>
      <c r="Y23" s="152"/>
      <c r="Z23" s="131"/>
      <c r="AA23" s="131"/>
      <c r="AB23" s="175"/>
      <c r="AC23" s="333"/>
      <c r="AD23" s="131"/>
      <c r="AE23" s="131"/>
      <c r="AF23" s="170"/>
    </row>
    <row r="24" spans="1:32" ht="18.75" customHeight="1">
      <c r="A24" s="123"/>
      <c r="B24" s="135"/>
      <c r="C24" s="143"/>
      <c r="D24" s="155"/>
      <c r="E24" s="161"/>
      <c r="F24" s="125"/>
      <c r="G24" s="170"/>
      <c r="H24" s="192" t="s">
        <v>93</v>
      </c>
      <c r="I24" s="208" t="s">
        <v>22</v>
      </c>
      <c r="J24" s="223" t="s">
        <v>32</v>
      </c>
      <c r="K24" s="223"/>
      <c r="L24" s="233" t="s">
        <v>22</v>
      </c>
      <c r="M24" s="223" t="s">
        <v>39</v>
      </c>
      <c r="N24" s="246"/>
      <c r="O24" s="223"/>
      <c r="P24" s="223"/>
      <c r="Q24" s="223"/>
      <c r="R24" s="223"/>
      <c r="S24" s="223"/>
      <c r="T24" s="223"/>
      <c r="U24" s="223"/>
      <c r="V24" s="223"/>
      <c r="W24" s="223"/>
      <c r="X24" s="223"/>
      <c r="Y24" s="223"/>
      <c r="Z24" s="223"/>
      <c r="AA24" s="223"/>
      <c r="AB24" s="223"/>
      <c r="AC24" s="223"/>
      <c r="AD24" s="223"/>
      <c r="AE24" s="223"/>
      <c r="AF24" s="273"/>
    </row>
    <row r="25" spans="1:32" ht="18.75" customHeight="1">
      <c r="A25" s="125" t="s">
        <v>22</v>
      </c>
      <c r="B25" s="135" t="s">
        <v>84</v>
      </c>
      <c r="C25" s="143" t="s">
        <v>119</v>
      </c>
      <c r="D25" s="155"/>
      <c r="E25" s="161"/>
      <c r="F25" s="125"/>
      <c r="G25" s="170"/>
      <c r="H25" s="311" t="s">
        <v>64</v>
      </c>
      <c r="I25" s="208" t="s">
        <v>22</v>
      </c>
      <c r="J25" s="223" t="s">
        <v>32</v>
      </c>
      <c r="K25" s="223"/>
      <c r="L25" s="233" t="s">
        <v>22</v>
      </c>
      <c r="M25" s="223" t="s">
        <v>39</v>
      </c>
      <c r="N25" s="246"/>
      <c r="O25" s="223"/>
      <c r="P25" s="223"/>
      <c r="Q25" s="223"/>
      <c r="R25" s="223"/>
      <c r="S25" s="223"/>
      <c r="T25" s="223"/>
      <c r="U25" s="223"/>
      <c r="V25" s="223"/>
      <c r="W25" s="223"/>
      <c r="X25" s="223"/>
      <c r="Y25" s="223"/>
      <c r="Z25" s="223"/>
      <c r="AA25" s="223"/>
      <c r="AB25" s="223"/>
      <c r="AC25" s="223"/>
      <c r="AD25" s="223"/>
      <c r="AE25" s="223"/>
      <c r="AF25" s="273"/>
    </row>
    <row r="26" spans="1:32" ht="18.75" customHeight="1">
      <c r="A26" s="125"/>
      <c r="B26" s="135"/>
      <c r="C26" s="143"/>
      <c r="D26" s="155"/>
      <c r="E26" s="161"/>
      <c r="F26" s="125"/>
      <c r="G26" s="170"/>
      <c r="H26" s="192" t="s">
        <v>122</v>
      </c>
      <c r="I26" s="208" t="s">
        <v>22</v>
      </c>
      <c r="J26" s="223" t="s">
        <v>32</v>
      </c>
      <c r="K26" s="223"/>
      <c r="L26" s="233" t="s">
        <v>22</v>
      </c>
      <c r="M26" s="223" t="s">
        <v>39</v>
      </c>
      <c r="N26" s="246"/>
      <c r="O26" s="223"/>
      <c r="P26" s="223"/>
      <c r="Q26" s="223"/>
      <c r="R26" s="223"/>
      <c r="S26" s="223"/>
      <c r="T26" s="223"/>
      <c r="U26" s="223"/>
      <c r="V26" s="223"/>
      <c r="W26" s="223"/>
      <c r="X26" s="223"/>
      <c r="Y26" s="223"/>
      <c r="Z26" s="223"/>
      <c r="AA26" s="223"/>
      <c r="AB26" s="223"/>
      <c r="AC26" s="223"/>
      <c r="AD26" s="223"/>
      <c r="AE26" s="223"/>
      <c r="AF26" s="273"/>
    </row>
    <row r="27" spans="1:32" ht="18.75" customHeight="1">
      <c r="A27" s="123"/>
      <c r="B27" s="135"/>
      <c r="C27" s="143"/>
      <c r="D27" s="155"/>
      <c r="E27" s="161"/>
      <c r="F27" s="125"/>
      <c r="G27" s="170"/>
      <c r="H27" s="193" t="s">
        <v>54</v>
      </c>
      <c r="I27" s="208" t="s">
        <v>22</v>
      </c>
      <c r="J27" s="223" t="s">
        <v>32</v>
      </c>
      <c r="K27" s="223"/>
      <c r="L27" s="233" t="s">
        <v>22</v>
      </c>
      <c r="M27" s="223" t="s">
        <v>39</v>
      </c>
      <c r="N27" s="246"/>
      <c r="O27" s="223"/>
      <c r="P27" s="223"/>
      <c r="Q27" s="223"/>
      <c r="R27" s="223"/>
      <c r="S27" s="223"/>
      <c r="T27" s="223"/>
      <c r="U27" s="223"/>
      <c r="V27" s="223"/>
      <c r="W27" s="223"/>
      <c r="X27" s="223"/>
      <c r="Y27" s="223"/>
      <c r="Z27" s="223"/>
      <c r="AA27" s="223"/>
      <c r="AB27" s="223"/>
      <c r="AC27" s="223"/>
      <c r="AD27" s="223"/>
      <c r="AE27" s="223"/>
      <c r="AF27" s="273"/>
    </row>
    <row r="28" spans="1:32" ht="18.75" customHeight="1">
      <c r="A28" s="123"/>
      <c r="B28" s="135"/>
      <c r="C28" s="143"/>
      <c r="D28" s="155"/>
      <c r="E28" s="161"/>
      <c r="F28" s="125"/>
      <c r="G28" s="170"/>
      <c r="H28" s="193" t="s">
        <v>71</v>
      </c>
      <c r="I28" s="208" t="s">
        <v>22</v>
      </c>
      <c r="J28" s="223" t="s">
        <v>32</v>
      </c>
      <c r="K28" s="223"/>
      <c r="L28" s="233" t="s">
        <v>22</v>
      </c>
      <c r="M28" s="223" t="s">
        <v>70</v>
      </c>
      <c r="N28" s="223"/>
      <c r="O28" s="233" t="s">
        <v>22</v>
      </c>
      <c r="P28" s="223" t="s">
        <v>75</v>
      </c>
      <c r="Q28" s="246"/>
      <c r="R28" s="246"/>
      <c r="S28" s="246"/>
      <c r="T28" s="223"/>
      <c r="U28" s="223"/>
      <c r="V28" s="223"/>
      <c r="W28" s="223"/>
      <c r="X28" s="223"/>
      <c r="Y28" s="223"/>
      <c r="Z28" s="223"/>
      <c r="AA28" s="223"/>
      <c r="AB28" s="223"/>
      <c r="AC28" s="223"/>
      <c r="AD28" s="223"/>
      <c r="AE28" s="223"/>
      <c r="AF28" s="273"/>
    </row>
    <row r="29" spans="1:32" ht="18.75" customHeight="1">
      <c r="A29" s="128"/>
      <c r="B29" s="139"/>
      <c r="C29" s="149"/>
      <c r="D29" s="159"/>
      <c r="E29" s="165"/>
      <c r="F29" s="130"/>
      <c r="G29" s="174"/>
      <c r="H29" s="312" t="s">
        <v>97</v>
      </c>
      <c r="I29" s="317" t="s">
        <v>22</v>
      </c>
      <c r="J29" s="321" t="s">
        <v>32</v>
      </c>
      <c r="K29" s="321"/>
      <c r="L29" s="325" t="s">
        <v>22</v>
      </c>
      <c r="M29" s="321" t="s">
        <v>39</v>
      </c>
      <c r="N29" s="327"/>
      <c r="O29" s="321"/>
      <c r="P29" s="321"/>
      <c r="Q29" s="321"/>
      <c r="R29" s="321"/>
      <c r="S29" s="321"/>
      <c r="T29" s="321"/>
      <c r="U29" s="321"/>
      <c r="V29" s="321"/>
      <c r="W29" s="321"/>
      <c r="X29" s="321"/>
      <c r="Y29" s="321"/>
      <c r="Z29" s="321"/>
      <c r="AA29" s="321"/>
      <c r="AB29" s="321"/>
      <c r="AC29" s="321"/>
      <c r="AD29" s="321"/>
      <c r="AE29" s="321"/>
      <c r="AF29" s="337"/>
    </row>
    <row r="30" spans="1:32" ht="8.25" customHeight="1">
      <c r="A30" s="301"/>
      <c r="B30" s="301"/>
      <c r="C30" s="152"/>
      <c r="D30" s="152"/>
      <c r="E30" s="152"/>
      <c r="F30" s="152"/>
      <c r="G30" s="131"/>
      <c r="H30" s="131"/>
      <c r="I30" s="131"/>
      <c r="J30" s="131"/>
      <c r="K30" s="131"/>
      <c r="L30" s="131"/>
      <c r="M30" s="131"/>
      <c r="N30" s="131"/>
      <c r="O30" s="131"/>
      <c r="P30" s="131"/>
      <c r="Q30" s="131"/>
      <c r="R30" s="131"/>
      <c r="S30" s="131"/>
      <c r="T30" s="131"/>
      <c r="U30" s="131"/>
      <c r="V30" s="131"/>
      <c r="W30" s="131"/>
      <c r="X30" s="131"/>
      <c r="Y30" s="131"/>
      <c r="Z30" s="131"/>
      <c r="AA30" s="131"/>
      <c r="AB30" s="131"/>
      <c r="AC30" s="152"/>
      <c r="AD30" s="152"/>
      <c r="AE30" s="152"/>
      <c r="AF30" s="152"/>
    </row>
    <row r="31" spans="1:32" ht="20.25" customHeight="1">
      <c r="A31" s="302"/>
      <c r="B31" s="302"/>
      <c r="C31" s="131" t="s">
        <v>94</v>
      </c>
      <c r="D31" s="131"/>
      <c r="E31" s="301"/>
      <c r="F31" s="301"/>
      <c r="G31" s="301"/>
      <c r="H31" s="301"/>
      <c r="I31" s="301"/>
      <c r="J31" s="301"/>
      <c r="K31" s="301"/>
      <c r="L31" s="301"/>
      <c r="M31" s="301"/>
      <c r="N31" s="301"/>
      <c r="O31" s="301"/>
      <c r="P31" s="301"/>
      <c r="Q31" s="301"/>
      <c r="R31" s="301"/>
      <c r="S31" s="301"/>
      <c r="T31" s="301"/>
      <c r="U31" s="301"/>
      <c r="V31" s="301"/>
      <c r="W31" s="152"/>
      <c r="X31" s="152"/>
      <c r="Y31" s="152"/>
      <c r="Z31" s="152"/>
      <c r="AA31" s="152"/>
      <c r="AB31" s="152"/>
      <c r="AC31" s="152"/>
      <c r="AD31" s="152"/>
      <c r="AE31" s="152"/>
      <c r="AF31" s="152"/>
    </row>
    <row r="32" spans="1:32" ht="20.25" customHeight="1">
      <c r="A32" s="132"/>
      <c r="B32" s="13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row>
    <row r="33" spans="1:32" ht="20.25" customHeight="1">
      <c r="A33" s="132"/>
      <c r="B33" s="13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row>
    <row r="34" spans="1:32" ht="20.25" customHeight="1">
      <c r="A34" s="132"/>
      <c r="B34" s="13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row>
    <row r="35" spans="1:32" ht="20.25" customHeight="1">
      <c r="A35" s="132"/>
      <c r="B35" s="13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row>
    <row r="36" spans="1:32" ht="20.25" customHeight="1">
      <c r="A36" s="132"/>
      <c r="B36" s="13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row>
    <row r="37" spans="1:32" ht="20.25" customHeight="1">
      <c r="A37" s="132"/>
      <c r="B37" s="13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row>
    <row r="38" spans="1:32" ht="20.25" customHeight="1">
      <c r="A38" s="132"/>
      <c r="B38" s="13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row>
    <row r="39" spans="1:32" ht="20.25" customHeight="1">
      <c r="A39" s="132"/>
      <c r="B39" s="13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row>
    <row r="40" spans="1:32" ht="20.25" customHeight="1">
      <c r="A40" s="132"/>
      <c r="B40" s="13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row>
    <row r="41" spans="1:32" ht="20.25" customHeight="1">
      <c r="A41" s="132"/>
      <c r="B41" s="13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row>
    <row r="42" spans="1:32" ht="20.25" customHeight="1">
      <c r="A42" s="132"/>
      <c r="B42" s="13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row>
    <row r="43" spans="1:32" ht="20.25" customHeight="1">
      <c r="A43" s="132"/>
      <c r="B43" s="13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row>
    <row r="44" spans="1:32" ht="20.25" customHeight="1">
      <c r="A44" s="132"/>
      <c r="B44" s="13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row>
    <row r="45" spans="1:32" ht="20.25" customHeight="1">
      <c r="A45" s="132"/>
      <c r="B45" s="13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row>
    <row r="46" spans="1:32" ht="20.25" customHeight="1">
      <c r="A46" s="132"/>
      <c r="B46" s="13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row>
    <row r="47" spans="1:32" ht="20.25" customHeight="1">
      <c r="A47" s="132"/>
      <c r="B47" s="13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row>
    <row r="48" spans="1:32" ht="20.25" customHeight="1">
      <c r="A48" s="132"/>
      <c r="B48" s="13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row>
    <row r="49" spans="1:32" ht="20.25" customHeight="1">
      <c r="A49" s="132"/>
      <c r="B49" s="13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row>
    <row r="50" spans="1:32" ht="20.25" customHeight="1">
      <c r="A50" s="132"/>
      <c r="B50" s="13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row>
    <row r="51" spans="1:32" ht="20.25" customHeight="1">
      <c r="A51" s="132"/>
      <c r="B51" s="13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row>
    <row r="52" spans="1:32" ht="20.25" customHeight="1">
      <c r="A52" s="132"/>
      <c r="B52" s="13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row>
    <row r="53" spans="1:32" ht="20.25" customHeight="1">
      <c r="A53" s="132"/>
      <c r="B53" s="13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row>
    <row r="54" spans="1:32" ht="20.25" customHeight="1">
      <c r="A54" s="132"/>
      <c r="B54" s="13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row>
    <row r="55" spans="1:32" ht="20.25" customHeight="1">
      <c r="A55" s="132"/>
      <c r="B55" s="13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row>
    <row r="56" spans="1:32" ht="20.25" customHeight="1">
      <c r="A56" s="132"/>
      <c r="B56" s="13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row>
    <row r="57" spans="1:32" ht="20.25" customHeight="1">
      <c r="A57" s="132"/>
      <c r="B57" s="13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row>
    <row r="58" spans="1:32" ht="20.25" customHeight="1">
      <c r="A58" s="132"/>
      <c r="B58" s="132"/>
      <c r="C58" s="152"/>
      <c r="D58" s="152"/>
      <c r="E58" s="152"/>
      <c r="F58" s="152"/>
      <c r="G58" s="152"/>
      <c r="H58" s="152"/>
      <c r="I58" s="152"/>
      <c r="J58" s="152"/>
      <c r="K58" s="152"/>
      <c r="L58" s="237"/>
      <c r="M58" s="152"/>
      <c r="N58" s="152"/>
      <c r="O58" s="152"/>
      <c r="P58" s="152"/>
      <c r="Q58" s="152"/>
      <c r="R58" s="152"/>
      <c r="S58" s="152"/>
      <c r="T58" s="152"/>
      <c r="U58" s="152"/>
      <c r="V58" s="152"/>
      <c r="W58" s="152"/>
      <c r="X58" s="152"/>
      <c r="Y58" s="152"/>
      <c r="Z58" s="152"/>
      <c r="AA58" s="152"/>
      <c r="AB58" s="152"/>
      <c r="AC58" s="152"/>
      <c r="AD58" s="152"/>
      <c r="AE58" s="152"/>
      <c r="AF58" s="152"/>
    </row>
    <row r="59" spans="1:32" ht="20.25" customHeight="1">
      <c r="A59" s="132"/>
      <c r="B59" s="13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row>
    <row r="60" spans="1:32" ht="20.25" customHeight="1">
      <c r="A60" s="132"/>
      <c r="B60" s="13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row>
    <row r="61" spans="1:32" ht="20.25" customHeight="1">
      <c r="A61" s="132"/>
      <c r="B61" s="13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row>
    <row r="62" spans="1:32" ht="20.25" customHeight="1">
      <c r="A62" s="132"/>
      <c r="B62" s="13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row>
    <row r="63" spans="1:32" ht="20.25" customHeight="1">
      <c r="A63" s="132"/>
      <c r="B63" s="13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row>
    <row r="64" spans="1:32" ht="20.25" customHeight="1">
      <c r="A64" s="132"/>
      <c r="B64" s="13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row>
    <row r="65" spans="1:32" ht="20.25" customHeight="1">
      <c r="A65" s="132"/>
      <c r="B65" s="13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row>
    <row r="66" spans="1:32" ht="20.25" customHeight="1">
      <c r="A66" s="132"/>
      <c r="B66" s="13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row>
    <row r="67" spans="1:32" ht="20.25" customHeight="1">
      <c r="A67" s="132"/>
      <c r="B67" s="13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row>
    <row r="68" spans="1:32" ht="20.25" customHeight="1">
      <c r="A68" s="132"/>
      <c r="B68" s="13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row>
    <row r="69" spans="1:32" ht="20.25" customHeight="1">
      <c r="A69" s="132"/>
      <c r="B69" s="13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row>
    <row r="70" spans="1:32" ht="20.25" customHeight="1">
      <c r="A70" s="132"/>
      <c r="B70" s="13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row>
    <row r="71" spans="1:32" ht="20.25" customHeight="1">
      <c r="A71" s="132"/>
      <c r="B71" s="13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row>
    <row r="72" spans="1:32" ht="20.25" customHeight="1">
      <c r="A72" s="132"/>
      <c r="B72" s="13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row>
    <row r="73" spans="1:32" ht="20.25" customHeight="1">
      <c r="A73" s="132"/>
      <c r="B73" s="13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row>
    <row r="74" spans="1:32" ht="20.25" customHeight="1">
      <c r="A74" s="132"/>
      <c r="B74" s="13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row>
    <row r="75" spans="1:32" ht="20.25" customHeight="1">
      <c r="A75" s="132"/>
      <c r="B75" s="13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row>
    <row r="76" spans="1:32" ht="20.25" customHeight="1">
      <c r="A76" s="132"/>
      <c r="B76" s="13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row>
    <row r="77" spans="1:32" ht="20.25" customHeight="1">
      <c r="A77" s="132"/>
      <c r="B77" s="13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row>
    <row r="78" spans="1:32" ht="20.25" customHeight="1">
      <c r="A78" s="132"/>
      <c r="B78" s="13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row>
    <row r="79" spans="1:32" ht="20.25" customHeight="1">
      <c r="A79" s="132"/>
      <c r="B79" s="13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row>
    <row r="80" spans="1:32" ht="20.25" customHeight="1">
      <c r="A80" s="132"/>
      <c r="B80" s="13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row>
    <row r="81" spans="1:32" ht="20.25" customHeight="1">
      <c r="A81" s="132"/>
      <c r="B81" s="13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row>
    <row r="82" spans="1:32" ht="20.25" customHeight="1">
      <c r="A82" s="132"/>
      <c r="B82" s="13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row>
    <row r="83" spans="1:32" ht="20.25" customHeight="1">
      <c r="A83" s="132"/>
      <c r="B83" s="13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row>
    <row r="84" spans="1:32" ht="20.25" customHeight="1">
      <c r="A84" s="132"/>
      <c r="B84" s="13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row>
    <row r="85" spans="1:32" ht="20.25" customHeight="1">
      <c r="A85" s="132"/>
      <c r="B85" s="13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row>
    <row r="86" spans="1:32" ht="20.25" customHeight="1">
      <c r="A86" s="132"/>
      <c r="B86" s="13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row>
    <row r="87" spans="1:32" ht="20.25" customHeight="1">
      <c r="A87" s="132"/>
      <c r="B87" s="13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row>
    <row r="88" spans="1:32" ht="20.25" customHeight="1">
      <c r="A88" s="132"/>
      <c r="B88" s="13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row>
    <row r="89" spans="1:32" ht="20.25" customHeight="1">
      <c r="A89" s="132"/>
      <c r="B89" s="13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row>
    <row r="90" spans="1:32" ht="20.25" customHeight="1">
      <c r="A90" s="132"/>
      <c r="B90" s="13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row>
    <row r="91" spans="1:32" ht="20.25" customHeight="1">
      <c r="A91" s="132"/>
      <c r="B91" s="13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row>
    <row r="92" spans="1:32" ht="20.25" customHeight="1">
      <c r="A92" s="132"/>
      <c r="B92" s="13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row>
    <row r="93" spans="1:32" ht="20.25" customHeight="1">
      <c r="A93" s="132"/>
      <c r="B93" s="13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row>
    <row r="94" spans="1:32" ht="20.25" customHeight="1">
      <c r="A94" s="132"/>
      <c r="B94" s="13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row>
    <row r="95" spans="1:32" ht="20.25" customHeight="1">
      <c r="A95" s="132"/>
      <c r="B95" s="13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row>
    <row r="96" spans="1:32" ht="20.25" customHeight="1">
      <c r="A96" s="132"/>
      <c r="B96" s="13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c r="AF96" s="152"/>
    </row>
    <row r="97" spans="1:32" ht="20.25" customHeight="1">
      <c r="A97" s="132"/>
      <c r="B97" s="13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row>
    <row r="98" spans="1:32" ht="20.25" customHeight="1">
      <c r="A98" s="132"/>
      <c r="B98" s="13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row>
    <row r="99" spans="1:32" ht="20.25" customHeight="1">
      <c r="A99" s="132"/>
      <c r="B99" s="13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row>
    <row r="100" spans="1:32" ht="20.25" customHeight="1">
      <c r="A100" s="132"/>
      <c r="B100" s="13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row>
    <row r="101" spans="1:32" ht="20.25" customHeight="1">
      <c r="A101" s="132"/>
      <c r="B101" s="13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row>
    <row r="102" spans="1:32" ht="20.25" customHeight="1">
      <c r="A102" s="132"/>
      <c r="B102" s="13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row>
    <row r="103" spans="1:32" ht="20.25" customHeight="1">
      <c r="A103" s="132"/>
      <c r="B103" s="13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row>
    <row r="104" spans="1:32" ht="20.25" customHeight="1">
      <c r="A104" s="132"/>
      <c r="B104" s="13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row>
    <row r="105" spans="1:32" ht="20.25" customHeight="1">
      <c r="A105" s="132"/>
      <c r="B105" s="13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row>
    <row r="106" spans="1:32" ht="20.25" customHeight="1">
      <c r="A106" s="132"/>
      <c r="B106" s="13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row>
    <row r="107" spans="1:32" ht="20.25" customHeight="1">
      <c r="A107" s="132"/>
      <c r="B107" s="13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152"/>
    </row>
    <row r="108" spans="1:32" ht="20.25" customHeight="1">
      <c r="A108" s="132"/>
      <c r="B108" s="13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row>
    <row r="109" spans="1:32" ht="20.25" customHeight="1">
      <c r="A109" s="132"/>
      <c r="B109" s="13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row>
    <row r="110" spans="1:32" ht="20.25" customHeight="1">
      <c r="A110" s="132"/>
      <c r="B110" s="13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row>
    <row r="111" spans="1:32" ht="20.25" customHeight="1">
      <c r="A111" s="132"/>
      <c r="B111" s="13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row>
    <row r="112" spans="1:32" ht="20.25" customHeight="1">
      <c r="A112" s="132"/>
      <c r="B112" s="13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row>
    <row r="113" spans="1:32" ht="20.25" customHeight="1">
      <c r="A113" s="132"/>
      <c r="B113" s="13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c r="AE113" s="152"/>
      <c r="AF113" s="152"/>
    </row>
    <row r="114" spans="1:32" ht="20.25" customHeight="1">
      <c r="A114" s="132"/>
      <c r="B114" s="13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row>
    <row r="115" spans="1:32" ht="20.25" customHeight="1">
      <c r="A115" s="132"/>
      <c r="B115" s="13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row>
    <row r="116" spans="1:32" ht="20.25" customHeight="1">
      <c r="A116" s="132"/>
      <c r="B116" s="13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row>
    <row r="117" spans="1:32" ht="20.25" customHeight="1">
      <c r="A117" s="132"/>
      <c r="B117" s="13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row>
    <row r="118" spans="1:32" ht="20.25" customHeight="1">
      <c r="A118" s="132"/>
      <c r="B118" s="13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row>
    <row r="119" spans="1:32" ht="20.25" customHeight="1">
      <c r="A119" s="132"/>
      <c r="B119" s="13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c r="AF119" s="152"/>
    </row>
    <row r="120" spans="1:32" ht="20.25" customHeight="1">
      <c r="A120" s="132"/>
      <c r="B120" s="13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c r="AF120" s="152"/>
    </row>
    <row r="121" spans="1:32" ht="20.25" customHeight="1">
      <c r="A121" s="132"/>
      <c r="B121" s="13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row>
    <row r="122" spans="1:32" ht="20.25" customHeight="1">
      <c r="A122" s="132"/>
      <c r="B122" s="13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row>
    <row r="123" spans="1:32" ht="20.25" customHeight="1">
      <c r="A123" s="132"/>
      <c r="B123" s="13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row>
    <row r="124" spans="1:32" ht="20.25" customHeight="1">
      <c r="A124" s="132"/>
      <c r="B124" s="13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row>
    <row r="125" spans="1:32" ht="20.25" customHeight="1">
      <c r="A125" s="132"/>
      <c r="B125" s="13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row>
    <row r="126" spans="1:32" ht="20.25" customHeight="1">
      <c r="A126" s="132"/>
      <c r="B126" s="13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52"/>
      <c r="AC126" s="152"/>
      <c r="AD126" s="152"/>
      <c r="AE126" s="152"/>
      <c r="AF126" s="152"/>
    </row>
    <row r="127" spans="1:32" ht="20.25" customHeight="1">
      <c r="A127" s="132"/>
      <c r="B127" s="13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row>
    <row r="128" spans="1:32" ht="20.25" customHeight="1">
      <c r="A128" s="132"/>
      <c r="B128" s="13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row>
    <row r="129" spans="1:32" ht="20.25" customHeight="1">
      <c r="A129" s="132"/>
      <c r="B129" s="13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row>
    <row r="130" spans="1:32" ht="20.25" customHeight="1">
      <c r="A130" s="132"/>
      <c r="B130" s="13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row>
    <row r="131" spans="1:32" ht="20.25" customHeight="1">
      <c r="A131" s="132"/>
      <c r="B131" s="13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row>
    <row r="132" spans="1:32" ht="20.25" customHeight="1">
      <c r="A132" s="132"/>
      <c r="B132" s="13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row>
    <row r="133" spans="1:32" ht="20.25" customHeight="1">
      <c r="A133" s="132"/>
      <c r="B133" s="13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row>
    <row r="134" spans="1:32" ht="20.25" customHeight="1">
      <c r="A134" s="132"/>
      <c r="B134" s="13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row>
    <row r="135" spans="1:32" ht="20.25" customHeight="1">
      <c r="A135" s="132"/>
      <c r="B135" s="13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c r="AA135" s="152"/>
      <c r="AB135" s="152"/>
      <c r="AC135" s="152"/>
      <c r="AD135" s="152"/>
      <c r="AE135" s="152"/>
      <c r="AF135" s="152"/>
    </row>
    <row r="136" spans="1:32" ht="20.25" customHeight="1">
      <c r="A136" s="132"/>
      <c r="B136" s="13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row>
    <row r="137" spans="1:32" ht="20.25" customHeight="1">
      <c r="A137" s="132"/>
      <c r="B137" s="13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row>
    <row r="138" spans="1:32" ht="20.25" customHeight="1">
      <c r="A138" s="132"/>
      <c r="B138" s="13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row>
    <row r="139" spans="1:32" ht="20.25" customHeight="1">
      <c r="A139" s="132"/>
      <c r="B139" s="13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c r="AE139" s="152"/>
      <c r="AF139" s="152"/>
    </row>
    <row r="140" spans="1:32" ht="20.25" customHeight="1">
      <c r="A140" s="132"/>
      <c r="B140" s="13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row>
    <row r="141" spans="1:32" ht="20.25" customHeight="1">
      <c r="A141" s="132"/>
      <c r="B141" s="13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row>
    <row r="142" spans="1:32" ht="20.25" customHeight="1">
      <c r="A142" s="132"/>
      <c r="B142" s="13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row>
    <row r="143" spans="1:32" ht="20.25" customHeight="1">
      <c r="A143" s="132"/>
      <c r="B143" s="13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row>
    <row r="144" spans="1:32" ht="20.25" customHeight="1">
      <c r="A144" s="132"/>
      <c r="B144" s="13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row>
    <row r="145" spans="1:32" ht="20.25" customHeight="1">
      <c r="A145" s="132"/>
      <c r="B145" s="13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row>
    <row r="146" spans="1:32" ht="20.25" customHeight="1">
      <c r="A146" s="132"/>
      <c r="B146" s="13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row>
    <row r="147" spans="1:32" ht="20.25" customHeight="1">
      <c r="A147" s="132"/>
      <c r="B147" s="13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c r="AA147" s="152"/>
      <c r="AB147" s="152"/>
      <c r="AC147" s="152"/>
      <c r="AD147" s="152"/>
      <c r="AE147" s="152"/>
      <c r="AF147" s="152"/>
    </row>
    <row r="148" spans="1:32" ht="20.25" customHeight="1">
      <c r="A148" s="132"/>
      <c r="B148" s="13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2"/>
    </row>
    <row r="149" spans="1:32" ht="20.25" customHeight="1">
      <c r="A149" s="132"/>
      <c r="B149" s="13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row>
    <row r="150" spans="1:32" ht="20.25" customHeight="1">
      <c r="A150" s="132"/>
      <c r="B150" s="13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row>
    <row r="151" spans="1:32" ht="20.25" customHeight="1">
      <c r="A151" s="132"/>
      <c r="B151" s="13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row>
    <row r="152" spans="1:32" ht="20.25" customHeight="1">
      <c r="A152" s="132"/>
      <c r="B152" s="13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c r="AA152" s="152"/>
      <c r="AB152" s="152"/>
      <c r="AC152" s="152"/>
      <c r="AD152" s="152"/>
      <c r="AE152" s="152"/>
      <c r="AF152" s="152"/>
    </row>
    <row r="153" spans="1:32" ht="20.25" customHeight="1">
      <c r="A153" s="132"/>
      <c r="B153" s="13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c r="AE153" s="152"/>
      <c r="AF153" s="152"/>
    </row>
    <row r="154" spans="1:32" ht="20.25" customHeight="1">
      <c r="A154" s="132"/>
      <c r="B154" s="13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c r="AE154" s="152"/>
      <c r="AF154" s="152"/>
    </row>
    <row r="155" spans="1:32" ht="20.25" customHeight="1">
      <c r="A155" s="132"/>
      <c r="B155" s="13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c r="AE155" s="152"/>
      <c r="AF155" s="152"/>
    </row>
    <row r="156" spans="1:32" ht="20.25" customHeight="1">
      <c r="A156" s="132"/>
      <c r="B156" s="13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152"/>
    </row>
    <row r="157" spans="1:32" ht="20.25" customHeight="1">
      <c r="A157" s="132"/>
      <c r="B157" s="13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row>
    <row r="158" spans="1:32" ht="20.25" customHeight="1">
      <c r="A158" s="132"/>
      <c r="B158" s="13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row>
    <row r="159" spans="1:32" ht="20.25" customHeight="1">
      <c r="A159" s="132"/>
      <c r="B159" s="13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row>
    <row r="160" spans="1:32" ht="20.25" customHeight="1">
      <c r="A160" s="132"/>
      <c r="B160" s="13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row>
    <row r="161" spans="1:32" ht="20.25" customHeight="1">
      <c r="A161" s="132"/>
      <c r="B161" s="13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c r="AA161" s="152"/>
      <c r="AB161" s="152"/>
      <c r="AC161" s="152"/>
      <c r="AD161" s="152"/>
      <c r="AE161" s="152"/>
      <c r="AF161" s="152"/>
    </row>
    <row r="162" spans="1:32" ht="20.25" customHeight="1">
      <c r="A162" s="132"/>
      <c r="B162" s="13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c r="AA162" s="152"/>
      <c r="AB162" s="152"/>
      <c r="AC162" s="152"/>
      <c r="AD162" s="152"/>
      <c r="AE162" s="152"/>
      <c r="AF162" s="152"/>
    </row>
    <row r="163" spans="1:32" ht="20.25" customHeight="1">
      <c r="A163" s="132"/>
      <c r="B163" s="13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52"/>
      <c r="AC163" s="152"/>
      <c r="AD163" s="152"/>
      <c r="AE163" s="152"/>
      <c r="AF163" s="152"/>
    </row>
    <row r="164" spans="1:32" ht="20.25" customHeight="1">
      <c r="A164" s="132"/>
      <c r="B164" s="13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2"/>
    </row>
    <row r="165" spans="1:32" ht="20.25" customHeight="1">
      <c r="A165" s="132"/>
      <c r="B165" s="13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row>
    <row r="166" spans="1:32" ht="20.25" customHeight="1">
      <c r="A166" s="132"/>
      <c r="B166" s="13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row>
    <row r="167" spans="1:32" ht="20.25" customHeight="1">
      <c r="A167" s="132"/>
      <c r="B167" s="13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row>
    <row r="168" spans="1:32" ht="20.25" customHeight="1">
      <c r="A168" s="132"/>
      <c r="B168" s="13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row>
    <row r="169" spans="1:32" ht="20.25" customHeight="1">
      <c r="A169" s="132"/>
      <c r="B169" s="13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row>
    <row r="170" spans="1:32" ht="20.25" customHeight="1">
      <c r="A170" s="132"/>
      <c r="B170" s="13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row>
    <row r="171" spans="1:32" ht="20.25" customHeight="1">
      <c r="A171" s="132"/>
      <c r="B171" s="13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row>
    <row r="172" spans="1:32" ht="20.25" customHeight="1">
      <c r="A172" s="132"/>
      <c r="B172" s="13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c r="AA172" s="152"/>
      <c r="AB172" s="152"/>
      <c r="AC172" s="152"/>
      <c r="AD172" s="152"/>
      <c r="AE172" s="152"/>
      <c r="AF172" s="152"/>
    </row>
    <row r="173" spans="1:32" ht="20.25" customHeight="1">
      <c r="A173" s="132"/>
      <c r="B173" s="13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c r="AA173" s="152"/>
      <c r="AB173" s="152"/>
      <c r="AC173" s="152"/>
      <c r="AD173" s="152"/>
      <c r="AE173" s="152"/>
      <c r="AF173" s="152"/>
    </row>
    <row r="174" spans="1:32" ht="20.25" customHeight="1">
      <c r="A174" s="132"/>
      <c r="B174" s="13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52"/>
      <c r="AC174" s="152"/>
      <c r="AD174" s="152"/>
      <c r="AE174" s="152"/>
      <c r="AF174" s="152"/>
    </row>
    <row r="175" spans="1:32" ht="20.25" customHeight="1">
      <c r="A175" s="132"/>
      <c r="B175" s="13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row>
    <row r="176" spans="1:32" ht="20.25" customHeight="1">
      <c r="A176" s="132"/>
      <c r="B176" s="13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row>
    <row r="177" spans="1:32" ht="20.25" customHeight="1">
      <c r="A177" s="132"/>
      <c r="B177" s="13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row>
    <row r="178" spans="1:32" ht="20.25" customHeight="1">
      <c r="A178" s="132"/>
      <c r="B178" s="13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row>
    <row r="179" spans="1:32" ht="20.25" customHeight="1">
      <c r="A179" s="132"/>
      <c r="B179" s="13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E179" s="152"/>
      <c r="AF179" s="152"/>
    </row>
    <row r="180" spans="1:32" ht="20.25" customHeight="1">
      <c r="A180" s="132"/>
      <c r="B180" s="13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row>
    <row r="181" spans="1:32" ht="20.25" customHeight="1">
      <c r="A181" s="132"/>
      <c r="B181" s="13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row>
    <row r="182" spans="1:32" ht="20.25" customHeight="1">
      <c r="A182" s="132"/>
      <c r="B182" s="13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52"/>
      <c r="AC182" s="152"/>
      <c r="AD182" s="152"/>
      <c r="AE182" s="152"/>
      <c r="AF182" s="152"/>
    </row>
    <row r="183" spans="1:32" ht="20.25" customHeight="1">
      <c r="A183" s="132"/>
      <c r="B183" s="13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row>
    <row r="184" spans="1:32" ht="20.25" customHeight="1">
      <c r="A184" s="132"/>
      <c r="B184" s="13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row>
    <row r="185" spans="1:32" ht="20.25" customHeight="1">
      <c r="A185" s="132"/>
      <c r="B185" s="13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row>
    <row r="186" spans="1:32" ht="20.25" customHeight="1">
      <c r="A186" s="132"/>
      <c r="B186" s="13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row>
    <row r="187" spans="1:32" ht="20.25" customHeight="1">
      <c r="A187" s="132"/>
      <c r="B187" s="13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row>
    <row r="188" spans="1:32" ht="20.25" customHeight="1">
      <c r="A188" s="132"/>
      <c r="B188" s="13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row>
    <row r="189" spans="1:32" ht="20.25" customHeight="1">
      <c r="A189" s="132"/>
      <c r="B189" s="13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row>
    <row r="190" spans="1:32" ht="20.25" customHeight="1">
      <c r="A190" s="132"/>
      <c r="B190" s="13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row>
    <row r="191" spans="1:32" ht="20.25" customHeight="1">
      <c r="A191" s="132"/>
      <c r="B191" s="13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row>
    <row r="192" spans="1:32" ht="20.25" customHeight="1">
      <c r="A192" s="132"/>
      <c r="B192" s="13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c r="AA192" s="152"/>
      <c r="AB192" s="152"/>
      <c r="AC192" s="152"/>
      <c r="AD192" s="152"/>
      <c r="AE192" s="152"/>
      <c r="AF192" s="152"/>
    </row>
    <row r="193" spans="1:32" ht="20.25" customHeight="1">
      <c r="A193" s="132"/>
      <c r="B193" s="13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row>
    <row r="194" spans="1:32" ht="20.25" customHeight="1">
      <c r="A194" s="132"/>
      <c r="B194" s="13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c r="AA194" s="152"/>
      <c r="AB194" s="152"/>
      <c r="AC194" s="152"/>
      <c r="AD194" s="152"/>
      <c r="AE194" s="152"/>
      <c r="AF194" s="152"/>
    </row>
    <row r="195" spans="1:32" ht="20.25" customHeight="1">
      <c r="A195" s="132"/>
      <c r="B195" s="13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c r="AA195" s="152"/>
      <c r="AB195" s="152"/>
      <c r="AC195" s="152"/>
      <c r="AD195" s="152"/>
      <c r="AE195" s="152"/>
      <c r="AF195" s="152"/>
    </row>
    <row r="196" spans="1:32" ht="20.25" customHeight="1">
      <c r="A196" s="132"/>
      <c r="B196" s="13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c r="AA196" s="152"/>
      <c r="AB196" s="152"/>
      <c r="AC196" s="152"/>
      <c r="AD196" s="152"/>
      <c r="AE196" s="152"/>
      <c r="AF196" s="152"/>
    </row>
    <row r="197" spans="1:32" ht="20.25" customHeight="1">
      <c r="A197" s="132"/>
      <c r="B197" s="13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c r="AA197" s="152"/>
      <c r="AB197" s="152"/>
      <c r="AC197" s="152"/>
      <c r="AD197" s="152"/>
      <c r="AE197" s="152"/>
      <c r="AF197" s="152"/>
    </row>
    <row r="198" spans="1:32" ht="20.25" customHeight="1">
      <c r="A198" s="132"/>
      <c r="B198" s="13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c r="AA198" s="152"/>
      <c r="AB198" s="152"/>
      <c r="AC198" s="152"/>
      <c r="AD198" s="152"/>
      <c r="AE198" s="152"/>
      <c r="AF198" s="152"/>
    </row>
    <row r="199" spans="1:32" ht="20.25" customHeight="1">
      <c r="A199" s="132"/>
      <c r="B199" s="13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c r="AA199" s="152"/>
      <c r="AB199" s="152"/>
      <c r="AC199" s="152"/>
      <c r="AD199" s="152"/>
      <c r="AE199" s="152"/>
      <c r="AF199" s="152"/>
    </row>
    <row r="200" spans="1:32" ht="20.25" customHeight="1">
      <c r="A200" s="132"/>
      <c r="B200" s="13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row>
    <row r="201" spans="1:32" ht="20.25" customHeight="1">
      <c r="A201" s="132"/>
      <c r="B201" s="13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c r="AA201" s="152"/>
      <c r="AB201" s="152"/>
      <c r="AC201" s="152"/>
      <c r="AD201" s="152"/>
      <c r="AE201" s="152"/>
      <c r="AF201" s="152"/>
    </row>
    <row r="202" spans="1:32" ht="20.25" customHeight="1">
      <c r="A202" s="132"/>
      <c r="B202" s="13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c r="AE202" s="152"/>
      <c r="AF202" s="152"/>
    </row>
    <row r="203" spans="1:32" ht="20.25" customHeight="1">
      <c r="A203" s="132"/>
      <c r="B203" s="13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c r="AE203" s="152"/>
      <c r="AF203" s="152"/>
    </row>
    <row r="204" spans="1:32" ht="20.25" customHeight="1">
      <c r="A204" s="132"/>
      <c r="B204" s="13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152"/>
      <c r="AE204" s="152"/>
      <c r="AF204" s="152"/>
    </row>
    <row r="205" spans="1:32" ht="20.25" customHeight="1">
      <c r="A205" s="132"/>
      <c r="B205" s="13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c r="AA205" s="152"/>
      <c r="AB205" s="152"/>
      <c r="AC205" s="152"/>
      <c r="AD205" s="152"/>
      <c r="AE205" s="152"/>
      <c r="AF205" s="152"/>
    </row>
    <row r="206" spans="1:32" ht="20.25" customHeight="1">
      <c r="A206" s="132"/>
      <c r="B206" s="13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c r="AA206" s="152"/>
      <c r="AB206" s="152"/>
      <c r="AC206" s="152"/>
      <c r="AD206" s="152"/>
      <c r="AE206" s="152"/>
      <c r="AF206" s="152"/>
    </row>
    <row r="207" spans="1:32" ht="20.25" customHeight="1">
      <c r="A207" s="132"/>
      <c r="B207" s="13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c r="AA207" s="152"/>
      <c r="AB207" s="152"/>
      <c r="AC207" s="152"/>
      <c r="AD207" s="152"/>
      <c r="AE207" s="152"/>
      <c r="AF207" s="152"/>
    </row>
    <row r="208" spans="1:32" ht="20.25" customHeight="1">
      <c r="A208" s="132"/>
      <c r="B208" s="13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52"/>
      <c r="AC208" s="152"/>
      <c r="AD208" s="152"/>
      <c r="AE208" s="152"/>
      <c r="AF208" s="152"/>
    </row>
    <row r="209" spans="1:32" ht="20.25" customHeight="1">
      <c r="A209" s="132"/>
      <c r="B209" s="13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row>
    <row r="210" spans="1:32" ht="20.25" customHeight="1">
      <c r="A210" s="132"/>
      <c r="B210" s="13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52"/>
      <c r="AC210" s="152"/>
      <c r="AD210" s="152"/>
      <c r="AE210" s="152"/>
      <c r="AF210" s="152"/>
    </row>
    <row r="211" spans="1:32" ht="20.25" customHeight="1">
      <c r="A211" s="132"/>
      <c r="B211" s="13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c r="AA211" s="152"/>
      <c r="AB211" s="152"/>
      <c r="AC211" s="152"/>
      <c r="AD211" s="152"/>
      <c r="AE211" s="152"/>
      <c r="AF211" s="152"/>
    </row>
    <row r="212" spans="1:32" ht="20.25" customHeight="1">
      <c r="A212" s="132"/>
      <c r="B212" s="13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c r="AA212" s="152"/>
      <c r="AB212" s="152"/>
      <c r="AC212" s="152"/>
      <c r="AD212" s="152"/>
      <c r="AE212" s="152"/>
      <c r="AF212" s="152"/>
    </row>
    <row r="213" spans="1:32" ht="20.25" customHeight="1">
      <c r="A213" s="132"/>
      <c r="B213" s="13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c r="AA213" s="152"/>
      <c r="AB213" s="152"/>
      <c r="AC213" s="152"/>
      <c r="AD213" s="152"/>
      <c r="AE213" s="152"/>
      <c r="AF213" s="152"/>
    </row>
    <row r="214" spans="1:32" ht="20.25" customHeight="1">
      <c r="A214" s="132"/>
      <c r="B214" s="13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c r="AA214" s="152"/>
      <c r="AB214" s="152"/>
      <c r="AC214" s="152"/>
      <c r="AD214" s="152"/>
      <c r="AE214" s="152"/>
      <c r="AF214" s="152"/>
    </row>
    <row r="215" spans="1:32" ht="20.25" customHeight="1">
      <c r="A215" s="132"/>
      <c r="B215" s="13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c r="AA215" s="152"/>
      <c r="AB215" s="152"/>
      <c r="AC215" s="152"/>
      <c r="AD215" s="152"/>
      <c r="AE215" s="152"/>
      <c r="AF215" s="152"/>
    </row>
    <row r="216" spans="1:32" ht="20.25" customHeight="1">
      <c r="A216" s="132"/>
      <c r="B216" s="13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c r="AA216" s="152"/>
      <c r="AB216" s="152"/>
      <c r="AC216" s="152"/>
      <c r="AD216" s="152"/>
      <c r="AE216" s="152"/>
      <c r="AF216" s="152"/>
    </row>
    <row r="217" spans="1:32" ht="20.25" customHeight="1">
      <c r="A217" s="132"/>
      <c r="B217" s="13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c r="AA217" s="152"/>
      <c r="AB217" s="152"/>
      <c r="AC217" s="152"/>
      <c r="AD217" s="152"/>
      <c r="AE217" s="152"/>
      <c r="AF217" s="152"/>
    </row>
    <row r="218" spans="1:32" ht="20.25" customHeight="1">
      <c r="A218" s="132"/>
      <c r="B218" s="13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c r="AA218" s="152"/>
      <c r="AB218" s="152"/>
      <c r="AC218" s="152"/>
      <c r="AD218" s="152"/>
      <c r="AE218" s="152"/>
      <c r="AF218" s="152"/>
    </row>
    <row r="219" spans="1:32" ht="20.25" customHeight="1">
      <c r="A219" s="132"/>
      <c r="B219" s="13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c r="AA219" s="152"/>
      <c r="AB219" s="152"/>
      <c r="AC219" s="152"/>
      <c r="AD219" s="152"/>
      <c r="AE219" s="152"/>
      <c r="AF219" s="152"/>
    </row>
    <row r="220" spans="1:32" ht="20.25" customHeight="1">
      <c r="A220" s="132"/>
      <c r="B220" s="13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c r="AA220" s="152"/>
      <c r="AB220" s="152"/>
      <c r="AC220" s="152"/>
      <c r="AD220" s="152"/>
      <c r="AE220" s="152"/>
      <c r="AF220" s="152"/>
    </row>
    <row r="221" spans="1:32" ht="20.25" customHeight="1">
      <c r="A221" s="132"/>
      <c r="B221" s="13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c r="AA221" s="152"/>
      <c r="AB221" s="152"/>
      <c r="AC221" s="152"/>
      <c r="AD221" s="152"/>
      <c r="AE221" s="152"/>
      <c r="AF221" s="152"/>
    </row>
    <row r="222" spans="1:32" ht="20.25" customHeight="1">
      <c r="A222" s="132"/>
      <c r="B222" s="13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c r="AA222" s="152"/>
      <c r="AB222" s="152"/>
      <c r="AC222" s="152"/>
      <c r="AD222" s="152"/>
      <c r="AE222" s="152"/>
      <c r="AF222" s="152"/>
    </row>
    <row r="223" spans="1:32" ht="20.25" customHeight="1">
      <c r="A223" s="132"/>
      <c r="B223" s="13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c r="AA223" s="152"/>
      <c r="AB223" s="152"/>
      <c r="AC223" s="152"/>
      <c r="AD223" s="152"/>
      <c r="AE223" s="152"/>
      <c r="AF223" s="152"/>
    </row>
    <row r="224" spans="1:32" ht="20.25" customHeight="1">
      <c r="A224" s="132"/>
      <c r="B224" s="13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c r="AA224" s="152"/>
      <c r="AB224" s="152"/>
      <c r="AC224" s="152"/>
      <c r="AD224" s="152"/>
      <c r="AE224" s="152"/>
      <c r="AF224" s="152"/>
    </row>
    <row r="225" spans="1:32" ht="20.25" customHeight="1">
      <c r="A225" s="132"/>
      <c r="B225" s="13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c r="AA225" s="152"/>
      <c r="AB225" s="152"/>
      <c r="AC225" s="152"/>
      <c r="AD225" s="152"/>
      <c r="AE225" s="152"/>
      <c r="AF225" s="152"/>
    </row>
    <row r="226" spans="1:32" ht="20.25" customHeight="1">
      <c r="A226" s="132"/>
      <c r="B226" s="13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c r="AA226" s="152"/>
      <c r="AB226" s="152"/>
      <c r="AC226" s="152"/>
      <c r="AD226" s="152"/>
      <c r="AE226" s="152"/>
      <c r="AF226" s="152"/>
    </row>
    <row r="227" spans="1:32" ht="20.25" customHeight="1">
      <c r="A227" s="132"/>
      <c r="B227" s="13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c r="AA227" s="152"/>
      <c r="AB227" s="152"/>
      <c r="AC227" s="152"/>
      <c r="AD227" s="152"/>
      <c r="AE227" s="152"/>
      <c r="AF227" s="152"/>
    </row>
    <row r="228" spans="1:32" ht="20.25" customHeight="1">
      <c r="A228" s="132"/>
      <c r="B228" s="13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c r="AA228" s="152"/>
      <c r="AB228" s="152"/>
      <c r="AC228" s="152"/>
      <c r="AD228" s="152"/>
      <c r="AE228" s="152"/>
      <c r="AF228" s="152"/>
    </row>
    <row r="229" spans="1:32" ht="20.25" customHeight="1">
      <c r="A229" s="132"/>
      <c r="B229" s="13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c r="AA229" s="152"/>
      <c r="AB229" s="152"/>
      <c r="AC229" s="152"/>
      <c r="AD229" s="152"/>
      <c r="AE229" s="152"/>
      <c r="AF229" s="152"/>
    </row>
    <row r="230" spans="1:32" ht="20.25" customHeight="1">
      <c r="A230" s="132"/>
      <c r="B230" s="13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c r="AA230" s="152"/>
      <c r="AB230" s="152"/>
      <c r="AC230" s="152"/>
      <c r="AD230" s="152"/>
      <c r="AE230" s="152"/>
      <c r="AF230" s="152"/>
    </row>
    <row r="231" spans="1:32" ht="20.25" customHeight="1">
      <c r="A231" s="132"/>
      <c r="B231" s="13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c r="AA231" s="152"/>
      <c r="AB231" s="152"/>
      <c r="AC231" s="152"/>
      <c r="AD231" s="152"/>
      <c r="AE231" s="152"/>
      <c r="AF231" s="152"/>
    </row>
    <row r="232" spans="1:32" ht="20.25" customHeight="1">
      <c r="A232" s="132"/>
      <c r="B232" s="13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52"/>
      <c r="AC232" s="152"/>
      <c r="AD232" s="152"/>
      <c r="AE232" s="152"/>
      <c r="AF232" s="152"/>
    </row>
    <row r="233" spans="1:32" ht="20.25" customHeight="1">
      <c r="A233" s="132"/>
      <c r="B233" s="13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52"/>
      <c r="AC233" s="152"/>
      <c r="AD233" s="152"/>
      <c r="AE233" s="152"/>
      <c r="AF233" s="152"/>
    </row>
    <row r="234" spans="1:32" ht="20.25" customHeight="1">
      <c r="A234" s="132"/>
      <c r="B234" s="13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c r="AA234" s="152"/>
      <c r="AB234" s="152"/>
      <c r="AC234" s="152"/>
      <c r="AD234" s="152"/>
      <c r="AE234" s="152"/>
      <c r="AF234" s="152"/>
    </row>
    <row r="235" spans="1:32" ht="20.25" customHeight="1">
      <c r="A235" s="132"/>
      <c r="B235" s="13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c r="AA235" s="152"/>
      <c r="AB235" s="152"/>
      <c r="AC235" s="152"/>
      <c r="AD235" s="152"/>
      <c r="AE235" s="152"/>
      <c r="AF235" s="152"/>
    </row>
    <row r="236" spans="1:32" ht="20.25" customHeight="1">
      <c r="A236" s="132"/>
      <c r="B236" s="13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c r="AA236" s="152"/>
      <c r="AB236" s="152"/>
      <c r="AC236" s="152"/>
      <c r="AD236" s="152"/>
      <c r="AE236" s="152"/>
      <c r="AF236" s="152"/>
    </row>
    <row r="237" spans="1:32" ht="20.25" customHeight="1">
      <c r="A237" s="132"/>
      <c r="B237" s="13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c r="AA237" s="152"/>
      <c r="AB237" s="152"/>
      <c r="AC237" s="152"/>
      <c r="AD237" s="152"/>
      <c r="AE237" s="152"/>
      <c r="AF237" s="152"/>
    </row>
    <row r="238" spans="1:32" ht="20.25" customHeight="1">
      <c r="A238" s="132"/>
      <c r="B238" s="13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c r="AA238" s="152"/>
      <c r="AB238" s="152"/>
      <c r="AC238" s="152"/>
      <c r="AD238" s="152"/>
      <c r="AE238" s="152"/>
      <c r="AF238" s="152"/>
    </row>
    <row r="239" spans="1:32" ht="20.25" customHeight="1">
      <c r="A239" s="132"/>
      <c r="B239" s="13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c r="AA239" s="152"/>
      <c r="AB239" s="152"/>
      <c r="AC239" s="152"/>
      <c r="AD239" s="152"/>
      <c r="AE239" s="152"/>
      <c r="AF239" s="152"/>
    </row>
    <row r="240" spans="1:32" ht="20.25" customHeight="1">
      <c r="A240" s="132"/>
      <c r="B240" s="13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c r="AA240" s="152"/>
      <c r="AB240" s="152"/>
      <c r="AC240" s="152"/>
      <c r="AD240" s="152"/>
      <c r="AE240" s="152"/>
      <c r="AF240" s="152"/>
    </row>
    <row r="241" spans="1:32" ht="20.25" customHeight="1">
      <c r="A241" s="132"/>
      <c r="B241" s="13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c r="AA241" s="152"/>
      <c r="AB241" s="152"/>
      <c r="AC241" s="152"/>
      <c r="AD241" s="152"/>
      <c r="AE241" s="152"/>
      <c r="AF241" s="152"/>
    </row>
    <row r="242" spans="1:32" ht="20.25" customHeight="1">
      <c r="A242" s="132"/>
      <c r="B242" s="13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c r="AA242" s="152"/>
      <c r="AB242" s="152"/>
      <c r="AC242" s="152"/>
      <c r="AD242" s="152"/>
      <c r="AE242" s="152"/>
      <c r="AF242" s="152"/>
    </row>
    <row r="243" spans="1:32" ht="20.25" customHeight="1">
      <c r="A243" s="132"/>
      <c r="B243" s="13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c r="AA243" s="152"/>
      <c r="AB243" s="152"/>
      <c r="AC243" s="152"/>
      <c r="AD243" s="152"/>
      <c r="AE243" s="152"/>
      <c r="AF243" s="152"/>
    </row>
    <row r="244" spans="1:32" ht="20.25" customHeight="1">
      <c r="A244" s="132"/>
      <c r="B244" s="13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c r="AA244" s="152"/>
      <c r="AB244" s="152"/>
      <c r="AC244" s="152"/>
      <c r="AD244" s="152"/>
      <c r="AE244" s="152"/>
      <c r="AF244" s="152"/>
    </row>
    <row r="245" spans="1:32" ht="20.25" customHeight="1">
      <c r="A245" s="132"/>
      <c r="B245" s="13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c r="AA245" s="152"/>
      <c r="AB245" s="152"/>
      <c r="AC245" s="152"/>
      <c r="AD245" s="152"/>
      <c r="AE245" s="152"/>
      <c r="AF245" s="152"/>
    </row>
    <row r="246" spans="1:32" ht="20.25" customHeight="1">
      <c r="A246" s="132"/>
      <c r="B246" s="13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c r="AA246" s="152"/>
      <c r="AB246" s="152"/>
      <c r="AC246" s="152"/>
      <c r="AD246" s="152"/>
      <c r="AE246" s="152"/>
      <c r="AF246" s="152"/>
    </row>
    <row r="247" spans="1:32" ht="20.25" customHeight="1">
      <c r="A247" s="132"/>
      <c r="B247" s="13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c r="AA247" s="152"/>
      <c r="AB247" s="152"/>
      <c r="AC247" s="152"/>
      <c r="AD247" s="152"/>
      <c r="AE247" s="152"/>
      <c r="AF247" s="152"/>
    </row>
    <row r="248" spans="1:32" ht="20.25" customHeight="1">
      <c r="A248" s="132"/>
      <c r="B248" s="13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c r="AA248" s="152"/>
      <c r="AB248" s="152"/>
      <c r="AC248" s="152"/>
      <c r="AD248" s="152"/>
      <c r="AE248" s="152"/>
      <c r="AF248" s="152"/>
    </row>
    <row r="249" spans="1:32" ht="20.25" customHeight="1">
      <c r="A249" s="132"/>
      <c r="B249" s="13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c r="AA249" s="152"/>
      <c r="AB249" s="152"/>
      <c r="AC249" s="152"/>
      <c r="AD249" s="152"/>
      <c r="AE249" s="152"/>
      <c r="AF249" s="152"/>
    </row>
    <row r="250" spans="1:32" ht="20.25" customHeight="1">
      <c r="A250" s="132"/>
      <c r="B250" s="13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c r="AA250" s="152"/>
      <c r="AB250" s="152"/>
      <c r="AC250" s="152"/>
      <c r="AD250" s="152"/>
      <c r="AE250" s="152"/>
      <c r="AF250" s="152"/>
    </row>
    <row r="251" spans="1:32" ht="20.25" customHeight="1">
      <c r="A251" s="132"/>
      <c r="B251" s="13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c r="AA251" s="152"/>
      <c r="AB251" s="152"/>
      <c r="AC251" s="152"/>
      <c r="AD251" s="152"/>
      <c r="AE251" s="152"/>
      <c r="AF251" s="152"/>
    </row>
    <row r="252" spans="1:32" ht="20.25" customHeight="1">
      <c r="A252" s="132"/>
      <c r="B252" s="13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c r="AA252" s="152"/>
      <c r="AB252" s="152"/>
      <c r="AC252" s="152"/>
      <c r="AD252" s="152"/>
      <c r="AE252" s="152"/>
      <c r="AF252" s="152"/>
    </row>
    <row r="253" spans="1:32" ht="20.25" customHeight="1">
      <c r="A253" s="132"/>
      <c r="B253" s="13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c r="AA253" s="152"/>
      <c r="AB253" s="152"/>
      <c r="AC253" s="152"/>
      <c r="AD253" s="152"/>
      <c r="AE253" s="152"/>
      <c r="AF253" s="152"/>
    </row>
    <row r="254" spans="1:32" ht="20.25" customHeight="1">
      <c r="A254" s="132"/>
      <c r="B254" s="13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c r="AA254" s="152"/>
      <c r="AB254" s="152"/>
      <c r="AC254" s="152"/>
      <c r="AD254" s="152"/>
      <c r="AE254" s="152"/>
      <c r="AF254" s="152"/>
    </row>
    <row r="255" spans="1:32" ht="20.25" customHeight="1">
      <c r="A255" s="132"/>
      <c r="B255" s="13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c r="AA255" s="152"/>
      <c r="AB255" s="152"/>
      <c r="AC255" s="152"/>
      <c r="AD255" s="152"/>
      <c r="AE255" s="152"/>
      <c r="AF255" s="152"/>
    </row>
    <row r="256" spans="1:32" ht="20.25" customHeight="1">
      <c r="A256" s="132"/>
      <c r="B256" s="13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c r="AA256" s="152"/>
      <c r="AB256" s="152"/>
      <c r="AC256" s="152"/>
      <c r="AD256" s="152"/>
      <c r="AE256" s="152"/>
      <c r="AF256" s="152"/>
    </row>
    <row r="257" spans="1:32" ht="20.25" customHeight="1">
      <c r="A257" s="132"/>
      <c r="B257" s="13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c r="AA257" s="152"/>
      <c r="AB257" s="152"/>
      <c r="AC257" s="152"/>
      <c r="AD257" s="152"/>
      <c r="AE257" s="152"/>
      <c r="AF257" s="152"/>
    </row>
    <row r="258" spans="1:32" ht="20.25" customHeight="1">
      <c r="A258" s="132"/>
      <c r="B258" s="13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c r="AA258" s="152"/>
      <c r="AB258" s="152"/>
      <c r="AC258" s="152"/>
      <c r="AD258" s="152"/>
      <c r="AE258" s="152"/>
      <c r="AF258" s="152"/>
    </row>
    <row r="259" spans="1:32" ht="20.25" customHeight="1">
      <c r="A259" s="132"/>
      <c r="B259" s="13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c r="AA259" s="152"/>
      <c r="AB259" s="152"/>
      <c r="AC259" s="152"/>
      <c r="AD259" s="152"/>
      <c r="AE259" s="152"/>
      <c r="AF259" s="152"/>
    </row>
    <row r="260" spans="1:32" ht="20.25" customHeight="1">
      <c r="A260" s="132"/>
      <c r="B260" s="13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c r="AA260" s="152"/>
      <c r="AB260" s="152"/>
      <c r="AC260" s="152"/>
      <c r="AD260" s="152"/>
      <c r="AE260" s="152"/>
      <c r="AF260" s="152"/>
    </row>
    <row r="261" spans="1:32" ht="20.25" customHeight="1">
      <c r="A261" s="132"/>
      <c r="B261" s="13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c r="AA261" s="152"/>
      <c r="AB261" s="152"/>
      <c r="AC261" s="152"/>
      <c r="AD261" s="152"/>
      <c r="AE261" s="152"/>
      <c r="AF261" s="152"/>
    </row>
    <row r="262" spans="1:32" ht="20.25" customHeight="1">
      <c r="A262" s="132"/>
      <c r="B262" s="13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c r="AA262" s="152"/>
      <c r="AB262" s="152"/>
      <c r="AC262" s="152"/>
      <c r="AD262" s="152"/>
      <c r="AE262" s="152"/>
      <c r="AF262" s="152"/>
    </row>
    <row r="263" spans="1:32" ht="20.25" customHeight="1">
      <c r="A263" s="132"/>
      <c r="B263" s="13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c r="AA263" s="152"/>
      <c r="AB263" s="152"/>
      <c r="AC263" s="152"/>
      <c r="AD263" s="152"/>
      <c r="AE263" s="152"/>
      <c r="AF263" s="152"/>
    </row>
    <row r="264" spans="1:32" ht="20.25" customHeight="1">
      <c r="A264" s="132"/>
      <c r="B264" s="13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c r="AA264" s="152"/>
      <c r="AB264" s="152"/>
      <c r="AC264" s="152"/>
      <c r="AD264" s="152"/>
      <c r="AE264" s="152"/>
      <c r="AF264" s="152"/>
    </row>
    <row r="265" spans="1:32" ht="20.25" customHeight="1">
      <c r="A265" s="132"/>
      <c r="B265" s="13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c r="AA265" s="152"/>
      <c r="AB265" s="152"/>
      <c r="AC265" s="152"/>
      <c r="AD265" s="152"/>
      <c r="AE265" s="152"/>
      <c r="AF265" s="152"/>
    </row>
    <row r="266" spans="1:32" ht="20.25" customHeight="1">
      <c r="A266" s="132"/>
      <c r="B266" s="13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c r="AA266" s="152"/>
      <c r="AB266" s="152"/>
      <c r="AC266" s="152"/>
      <c r="AD266" s="152"/>
      <c r="AE266" s="152"/>
      <c r="AF266" s="152"/>
    </row>
    <row r="267" spans="1:32" ht="20.25" customHeight="1">
      <c r="A267" s="132"/>
      <c r="B267" s="13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c r="AA267" s="152"/>
      <c r="AB267" s="152"/>
      <c r="AC267" s="152"/>
      <c r="AD267" s="152"/>
      <c r="AE267" s="152"/>
      <c r="AF267" s="152"/>
    </row>
    <row r="268" spans="1:32" ht="20.25" customHeight="1">
      <c r="A268" s="132"/>
      <c r="B268" s="13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c r="AA268" s="152"/>
      <c r="AB268" s="152"/>
      <c r="AC268" s="152"/>
      <c r="AD268" s="152"/>
      <c r="AE268" s="152"/>
      <c r="AF268" s="152"/>
    </row>
    <row r="269" spans="1:32" ht="20.25" customHeight="1">
      <c r="A269" s="132"/>
      <c r="B269" s="13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c r="AA269" s="152"/>
      <c r="AB269" s="152"/>
      <c r="AC269" s="152"/>
      <c r="AD269" s="152"/>
      <c r="AE269" s="152"/>
      <c r="AF269" s="152"/>
    </row>
    <row r="270" spans="1:32" ht="20.25" customHeight="1">
      <c r="A270" s="132"/>
      <c r="B270" s="13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c r="AA270" s="152"/>
      <c r="AB270" s="152"/>
      <c r="AC270" s="152"/>
      <c r="AD270" s="152"/>
      <c r="AE270" s="152"/>
      <c r="AF270" s="152"/>
    </row>
    <row r="271" spans="1:32" ht="20.25" customHeight="1">
      <c r="A271" s="132"/>
      <c r="B271" s="13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c r="AA271" s="152"/>
      <c r="AB271" s="152"/>
      <c r="AC271" s="152"/>
      <c r="AD271" s="152"/>
      <c r="AE271" s="152"/>
      <c r="AF271" s="152"/>
    </row>
    <row r="272" spans="1:32" ht="20.25" customHeight="1">
      <c r="A272" s="132"/>
      <c r="B272" s="13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c r="AA272" s="152"/>
      <c r="AB272" s="152"/>
      <c r="AC272" s="152"/>
      <c r="AD272" s="152"/>
      <c r="AE272" s="152"/>
      <c r="AF272" s="152"/>
    </row>
    <row r="273" spans="1:32" ht="20.25" customHeight="1">
      <c r="A273" s="132"/>
      <c r="B273" s="13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c r="AA273" s="152"/>
      <c r="AB273" s="152"/>
      <c r="AC273" s="152"/>
      <c r="AD273" s="152"/>
      <c r="AE273" s="152"/>
      <c r="AF273" s="152"/>
    </row>
    <row r="274" spans="1:32" ht="20.25" customHeight="1">
      <c r="A274" s="132"/>
      <c r="B274" s="13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c r="AA274" s="152"/>
      <c r="AB274" s="152"/>
      <c r="AC274" s="152"/>
      <c r="AD274" s="152"/>
      <c r="AE274" s="152"/>
      <c r="AF274" s="152"/>
    </row>
    <row r="275" spans="1:32" ht="20.25" customHeight="1">
      <c r="A275" s="132"/>
      <c r="B275" s="13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c r="AA275" s="152"/>
      <c r="AB275" s="152"/>
      <c r="AC275" s="152"/>
      <c r="AD275" s="152"/>
      <c r="AE275" s="152"/>
      <c r="AF275" s="152"/>
    </row>
    <row r="276" spans="1:32" ht="20.25" customHeight="1">
      <c r="A276" s="132"/>
      <c r="B276" s="13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c r="AA276" s="152"/>
      <c r="AB276" s="152"/>
      <c r="AC276" s="152"/>
      <c r="AD276" s="152"/>
      <c r="AE276" s="152"/>
      <c r="AF276" s="152"/>
    </row>
    <row r="277" spans="1:32" ht="20.25" customHeight="1">
      <c r="A277" s="132"/>
      <c r="B277" s="13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c r="AA277" s="152"/>
      <c r="AB277" s="152"/>
      <c r="AC277" s="152"/>
      <c r="AD277" s="152"/>
      <c r="AE277" s="152"/>
      <c r="AF277" s="152"/>
    </row>
    <row r="278" spans="1:32" ht="20.25" customHeight="1">
      <c r="A278" s="132"/>
      <c r="B278" s="13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c r="AA278" s="152"/>
      <c r="AB278" s="152"/>
      <c r="AC278" s="152"/>
      <c r="AD278" s="152"/>
      <c r="AE278" s="152"/>
      <c r="AF278" s="152"/>
    </row>
    <row r="279" spans="1:32" ht="20.25" customHeight="1">
      <c r="A279" s="132"/>
      <c r="B279" s="13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c r="AA279" s="152"/>
      <c r="AB279" s="152"/>
      <c r="AC279" s="152"/>
      <c r="AD279" s="152"/>
      <c r="AE279" s="152"/>
      <c r="AF279" s="152"/>
    </row>
    <row r="280" spans="1:32" ht="20.25" customHeight="1">
      <c r="A280" s="132"/>
      <c r="B280" s="13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c r="AA280" s="152"/>
      <c r="AB280" s="152"/>
      <c r="AC280" s="152"/>
      <c r="AD280" s="152"/>
      <c r="AE280" s="152"/>
      <c r="AF280" s="152"/>
    </row>
    <row r="281" spans="1:32" ht="20.25" customHeight="1">
      <c r="A281" s="132"/>
      <c r="B281" s="13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c r="AA281" s="152"/>
      <c r="AB281" s="152"/>
      <c r="AC281" s="152"/>
      <c r="AD281" s="152"/>
      <c r="AE281" s="152"/>
      <c r="AF281" s="152"/>
    </row>
    <row r="282" spans="1:32" ht="20.25" customHeight="1">
      <c r="A282" s="132"/>
      <c r="B282" s="13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c r="AA282" s="152"/>
      <c r="AB282" s="152"/>
      <c r="AC282" s="152"/>
      <c r="AD282" s="152"/>
      <c r="AE282" s="152"/>
      <c r="AF282" s="152"/>
    </row>
    <row r="283" spans="1:32" ht="20.25" customHeight="1">
      <c r="A283" s="132"/>
      <c r="B283" s="13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c r="AA283" s="152"/>
      <c r="AB283" s="152"/>
      <c r="AC283" s="152"/>
      <c r="AD283" s="152"/>
      <c r="AE283" s="152"/>
      <c r="AF283" s="152"/>
    </row>
    <row r="284" spans="1:32" ht="20.25" customHeight="1">
      <c r="A284" s="132"/>
      <c r="B284" s="13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c r="AA284" s="152"/>
      <c r="AB284" s="152"/>
      <c r="AC284" s="152"/>
      <c r="AD284" s="152"/>
      <c r="AE284" s="152"/>
      <c r="AF284" s="152"/>
    </row>
    <row r="285" spans="1:32" ht="20.25" customHeight="1">
      <c r="A285" s="132"/>
      <c r="B285" s="13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c r="AA285" s="152"/>
      <c r="AB285" s="152"/>
      <c r="AC285" s="152"/>
      <c r="AD285" s="152"/>
      <c r="AE285" s="152"/>
      <c r="AF285" s="152"/>
    </row>
    <row r="286" spans="1:32" ht="20.25" customHeight="1">
      <c r="A286" s="132"/>
      <c r="B286" s="13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c r="AA286" s="152"/>
      <c r="AB286" s="152"/>
      <c r="AC286" s="152"/>
      <c r="AD286" s="152"/>
      <c r="AE286" s="152"/>
      <c r="AF286" s="152"/>
    </row>
    <row r="287" spans="1:32" ht="20.25" customHeight="1">
      <c r="A287" s="132"/>
      <c r="B287" s="13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c r="AA287" s="152"/>
      <c r="AB287" s="152"/>
      <c r="AC287" s="152"/>
      <c r="AD287" s="152"/>
      <c r="AE287" s="152"/>
      <c r="AF287" s="152"/>
    </row>
    <row r="288" spans="1:32" ht="20.25" customHeight="1">
      <c r="A288" s="132"/>
      <c r="B288" s="13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c r="AA288" s="152"/>
      <c r="AB288" s="152"/>
      <c r="AC288" s="152"/>
      <c r="AD288" s="152"/>
      <c r="AE288" s="152"/>
      <c r="AF288" s="152"/>
    </row>
    <row r="289" spans="1:32" ht="20.25" customHeight="1">
      <c r="A289" s="132"/>
      <c r="B289" s="13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c r="AA289" s="152"/>
      <c r="AB289" s="152"/>
      <c r="AC289" s="152"/>
      <c r="AD289" s="152"/>
      <c r="AE289" s="152"/>
      <c r="AF289" s="152"/>
    </row>
    <row r="290" spans="1:32" ht="20.25" customHeight="1">
      <c r="A290" s="132"/>
      <c r="B290" s="13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c r="AA290" s="152"/>
      <c r="AB290" s="152"/>
      <c r="AC290" s="152"/>
      <c r="AD290" s="152"/>
      <c r="AE290" s="152"/>
      <c r="AF290" s="152"/>
    </row>
    <row r="291" spans="1:32" ht="20.25" customHeight="1">
      <c r="A291" s="132"/>
      <c r="B291" s="13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c r="AA291" s="152"/>
      <c r="AB291" s="152"/>
      <c r="AC291" s="152"/>
      <c r="AD291" s="152"/>
      <c r="AE291" s="152"/>
      <c r="AF291" s="152"/>
    </row>
    <row r="292" spans="1:32" ht="20.25" customHeight="1">
      <c r="A292" s="132"/>
      <c r="B292" s="13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c r="AA292" s="152"/>
      <c r="AB292" s="152"/>
      <c r="AC292" s="152"/>
      <c r="AD292" s="152"/>
      <c r="AE292" s="152"/>
      <c r="AF292" s="152"/>
    </row>
    <row r="293" spans="1:32" ht="20.25" customHeight="1">
      <c r="A293" s="132"/>
      <c r="B293" s="13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c r="AA293" s="152"/>
      <c r="AB293" s="152"/>
      <c r="AC293" s="152"/>
      <c r="AD293" s="152"/>
      <c r="AE293" s="152"/>
      <c r="AF293" s="152"/>
    </row>
    <row r="294" spans="1:32" ht="20.25" customHeight="1">
      <c r="A294" s="132"/>
      <c r="B294" s="13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c r="AA294" s="152"/>
      <c r="AB294" s="152"/>
      <c r="AC294" s="152"/>
      <c r="AD294" s="152"/>
      <c r="AE294" s="152"/>
      <c r="AF294" s="152"/>
    </row>
    <row r="295" spans="1:32" ht="20.25" customHeight="1">
      <c r="A295" s="132"/>
      <c r="B295" s="13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c r="AA295" s="152"/>
      <c r="AB295" s="152"/>
      <c r="AC295" s="152"/>
      <c r="AD295" s="152"/>
      <c r="AE295" s="152"/>
      <c r="AF295" s="152"/>
    </row>
    <row r="296" spans="1:32" ht="20.25" customHeight="1">
      <c r="A296" s="132"/>
      <c r="B296" s="13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c r="AA296" s="152"/>
      <c r="AB296" s="152"/>
      <c r="AC296" s="152"/>
      <c r="AD296" s="152"/>
      <c r="AE296" s="152"/>
      <c r="AF296" s="152"/>
    </row>
    <row r="297" spans="1:32" ht="20.25" customHeight="1">
      <c r="A297" s="132"/>
      <c r="B297" s="13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c r="AA297" s="152"/>
      <c r="AB297" s="152"/>
      <c r="AC297" s="152"/>
      <c r="AD297" s="152"/>
      <c r="AE297" s="152"/>
      <c r="AF297" s="152"/>
    </row>
    <row r="298" spans="1:32" ht="20.25" customHeight="1">
      <c r="A298" s="132"/>
      <c r="B298" s="13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c r="AA298" s="152"/>
      <c r="AB298" s="152"/>
      <c r="AC298" s="152"/>
      <c r="AD298" s="152"/>
      <c r="AE298" s="152"/>
      <c r="AF298" s="152"/>
    </row>
    <row r="299" spans="1:32" ht="20.25" customHeight="1">
      <c r="A299" s="132"/>
      <c r="B299" s="13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c r="AA299" s="152"/>
      <c r="AB299" s="152"/>
      <c r="AC299" s="152"/>
      <c r="AD299" s="152"/>
      <c r="AE299" s="152"/>
      <c r="AF299" s="152"/>
    </row>
    <row r="300" spans="1:32" ht="20.25" customHeight="1">
      <c r="A300" s="132"/>
      <c r="B300" s="13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c r="AA300" s="152"/>
      <c r="AB300" s="152"/>
      <c r="AC300" s="152"/>
      <c r="AD300" s="152"/>
      <c r="AE300" s="152"/>
      <c r="AF300" s="152"/>
    </row>
    <row r="301" spans="1:32" ht="20.25" customHeight="1">
      <c r="A301" s="132"/>
      <c r="B301" s="13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c r="AA301" s="152"/>
      <c r="AB301" s="152"/>
      <c r="AC301" s="152"/>
      <c r="AD301" s="152"/>
      <c r="AE301" s="152"/>
      <c r="AF301" s="152"/>
    </row>
    <row r="302" spans="1:32" ht="20.25" customHeight="1">
      <c r="A302" s="132"/>
      <c r="B302" s="13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c r="AA302" s="152"/>
      <c r="AB302" s="152"/>
      <c r="AC302" s="152"/>
      <c r="AD302" s="152"/>
      <c r="AE302" s="152"/>
      <c r="AF302" s="152"/>
    </row>
    <row r="303" spans="1:32" ht="20.25" customHeight="1">
      <c r="A303" s="132"/>
      <c r="B303" s="13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c r="AA303" s="152"/>
      <c r="AB303" s="152"/>
      <c r="AC303" s="152"/>
      <c r="AD303" s="152"/>
      <c r="AE303" s="152"/>
      <c r="AF303" s="152"/>
    </row>
    <row r="304" spans="1:32" ht="20.25" customHeight="1">
      <c r="A304" s="132"/>
      <c r="B304" s="13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c r="AA304" s="152"/>
      <c r="AB304" s="152"/>
      <c r="AC304" s="152"/>
      <c r="AD304" s="152"/>
      <c r="AE304" s="152"/>
      <c r="AF304" s="152"/>
    </row>
    <row r="305" spans="1:32" ht="20.25" customHeight="1">
      <c r="A305" s="132"/>
      <c r="B305" s="13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c r="AA305" s="152"/>
      <c r="AB305" s="152"/>
      <c r="AC305" s="152"/>
      <c r="AD305" s="152"/>
      <c r="AE305" s="152"/>
      <c r="AF305" s="152"/>
    </row>
    <row r="306" spans="1:32" ht="20.25" customHeight="1">
      <c r="A306" s="132"/>
      <c r="B306" s="13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c r="AA306" s="152"/>
      <c r="AB306" s="152"/>
      <c r="AC306" s="152"/>
      <c r="AD306" s="152"/>
      <c r="AE306" s="152"/>
      <c r="AF306" s="152"/>
    </row>
    <row r="307" spans="1:32" ht="20.25" customHeight="1">
      <c r="A307" s="132"/>
      <c r="B307" s="13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c r="AA307" s="152"/>
      <c r="AB307" s="152"/>
      <c r="AC307" s="152"/>
      <c r="AD307" s="152"/>
      <c r="AE307" s="152"/>
      <c r="AF307" s="152"/>
    </row>
    <row r="308" spans="1:32" ht="20.25" customHeight="1">
      <c r="A308" s="132"/>
      <c r="B308" s="13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c r="AA308" s="152"/>
      <c r="AB308" s="152"/>
      <c r="AC308" s="152"/>
      <c r="AD308" s="152"/>
      <c r="AE308" s="152"/>
      <c r="AF308" s="152"/>
    </row>
    <row r="309" spans="1:32" ht="20.25" customHeight="1">
      <c r="A309" s="132"/>
      <c r="B309" s="13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c r="AA309" s="152"/>
      <c r="AB309" s="152"/>
      <c r="AC309" s="152"/>
      <c r="AD309" s="152"/>
      <c r="AE309" s="152"/>
      <c r="AF309" s="152"/>
    </row>
    <row r="310" spans="1:32" ht="20.25" customHeight="1">
      <c r="A310" s="132"/>
      <c r="B310" s="13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c r="AA310" s="152"/>
      <c r="AB310" s="152"/>
      <c r="AC310" s="152"/>
      <c r="AD310" s="152"/>
      <c r="AE310" s="152"/>
      <c r="AF310" s="152"/>
    </row>
    <row r="311" spans="1:32" ht="20.25" customHeight="1">
      <c r="A311" s="132"/>
      <c r="B311" s="13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c r="AA311" s="152"/>
      <c r="AB311" s="152"/>
      <c r="AC311" s="152"/>
      <c r="AD311" s="152"/>
      <c r="AE311" s="152"/>
      <c r="AF311" s="152"/>
    </row>
    <row r="312" spans="1:32" ht="20.25" customHeight="1">
      <c r="A312" s="132"/>
      <c r="B312" s="13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c r="AA312" s="152"/>
      <c r="AB312" s="152"/>
      <c r="AC312" s="152"/>
      <c r="AD312" s="152"/>
      <c r="AE312" s="152"/>
      <c r="AF312" s="152"/>
    </row>
    <row r="313" spans="1:32" ht="20.25" customHeight="1">
      <c r="A313" s="132"/>
      <c r="B313" s="13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c r="AA313" s="152"/>
      <c r="AB313" s="152"/>
      <c r="AC313" s="152"/>
      <c r="AD313" s="152"/>
      <c r="AE313" s="152"/>
      <c r="AF313" s="152"/>
    </row>
    <row r="314" spans="1:32" ht="20.25" customHeight="1">
      <c r="A314" s="132"/>
      <c r="B314" s="13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c r="AA314" s="152"/>
      <c r="AB314" s="152"/>
      <c r="AC314" s="152"/>
      <c r="AD314" s="152"/>
      <c r="AE314" s="152"/>
      <c r="AF314" s="152"/>
    </row>
    <row r="315" spans="1:32" ht="20.25" customHeight="1">
      <c r="A315" s="132"/>
      <c r="B315" s="13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c r="AA315" s="152"/>
      <c r="AB315" s="152"/>
      <c r="AC315" s="152"/>
      <c r="AD315" s="152"/>
      <c r="AE315" s="152"/>
      <c r="AF315" s="152"/>
    </row>
    <row r="316" spans="1:32" ht="20.25" customHeight="1">
      <c r="A316" s="132"/>
      <c r="B316" s="13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c r="AA316" s="152"/>
      <c r="AB316" s="152"/>
      <c r="AC316" s="152"/>
      <c r="AD316" s="152"/>
      <c r="AE316" s="152"/>
      <c r="AF316" s="152"/>
    </row>
    <row r="317" spans="1:32" ht="20.25" customHeight="1">
      <c r="A317" s="132"/>
      <c r="B317" s="13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c r="AA317" s="152"/>
      <c r="AB317" s="152"/>
      <c r="AC317" s="152"/>
      <c r="AD317" s="152"/>
      <c r="AE317" s="152"/>
      <c r="AF317" s="152"/>
    </row>
    <row r="318" spans="1:32" ht="20.25" customHeight="1">
      <c r="A318" s="132"/>
      <c r="B318" s="13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c r="AA318" s="152"/>
      <c r="AB318" s="152"/>
      <c r="AC318" s="152"/>
      <c r="AD318" s="152"/>
      <c r="AE318" s="152"/>
      <c r="AF318" s="152"/>
    </row>
    <row r="319" spans="1:32" ht="20.25" customHeight="1">
      <c r="A319" s="132"/>
      <c r="B319" s="13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c r="AA319" s="152"/>
      <c r="AB319" s="152"/>
      <c r="AC319" s="152"/>
      <c r="AD319" s="152"/>
      <c r="AE319" s="152"/>
      <c r="AF319" s="152"/>
    </row>
    <row r="320" spans="1:32" ht="20.25" customHeight="1">
      <c r="A320" s="132"/>
      <c r="B320" s="13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c r="AA320" s="152"/>
      <c r="AB320" s="152"/>
      <c r="AC320" s="152"/>
      <c r="AD320" s="152"/>
      <c r="AE320" s="152"/>
      <c r="AF320" s="152"/>
    </row>
    <row r="321" spans="1:32" ht="20.25" customHeight="1">
      <c r="A321" s="132"/>
      <c r="B321" s="13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c r="AA321" s="152"/>
      <c r="AB321" s="152"/>
      <c r="AC321" s="152"/>
      <c r="AD321" s="152"/>
      <c r="AE321" s="152"/>
      <c r="AF321" s="152"/>
    </row>
    <row r="322" spans="1:32" ht="20.25" customHeight="1">
      <c r="A322" s="132"/>
      <c r="B322" s="13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c r="AA322" s="152"/>
      <c r="AB322" s="152"/>
      <c r="AC322" s="152"/>
      <c r="AD322" s="152"/>
      <c r="AE322" s="152"/>
      <c r="AF322" s="152"/>
    </row>
    <row r="323" spans="1:32" ht="20.25" customHeight="1">
      <c r="A323" s="132"/>
      <c r="B323" s="13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c r="AA323" s="152"/>
      <c r="AB323" s="152"/>
      <c r="AC323" s="152"/>
      <c r="AD323" s="152"/>
      <c r="AE323" s="152"/>
      <c r="AF323" s="152"/>
    </row>
    <row r="324" spans="1:32" ht="20.25" customHeight="1">
      <c r="A324" s="132"/>
      <c r="B324" s="13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c r="AA324" s="152"/>
      <c r="AB324" s="152"/>
      <c r="AC324" s="152"/>
      <c r="AD324" s="152"/>
      <c r="AE324" s="152"/>
      <c r="AF324" s="152"/>
    </row>
    <row r="325" spans="1:32" ht="20.25" customHeight="1">
      <c r="A325" s="132"/>
      <c r="B325" s="13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c r="AA325" s="152"/>
      <c r="AB325" s="152"/>
      <c r="AC325" s="152"/>
      <c r="AD325" s="152"/>
      <c r="AE325" s="152"/>
      <c r="AF325" s="152"/>
    </row>
    <row r="326" spans="1:32" ht="20.25" customHeight="1">
      <c r="A326" s="132"/>
      <c r="B326" s="13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c r="AA326" s="152"/>
      <c r="AB326" s="152"/>
      <c r="AC326" s="152"/>
      <c r="AD326" s="152"/>
      <c r="AE326" s="152"/>
      <c r="AF326" s="152"/>
    </row>
    <row r="327" spans="1:32" ht="20.25" customHeight="1">
      <c r="A327" s="132"/>
      <c r="B327" s="13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c r="AA327" s="152"/>
      <c r="AB327" s="152"/>
      <c r="AC327" s="152"/>
      <c r="AD327" s="152"/>
      <c r="AE327" s="152"/>
      <c r="AF327" s="152"/>
    </row>
    <row r="328" spans="1:32" ht="20.25" customHeight="1">
      <c r="A328" s="132"/>
      <c r="B328" s="13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c r="AA328" s="152"/>
      <c r="AB328" s="152"/>
      <c r="AC328" s="152"/>
      <c r="AD328" s="152"/>
      <c r="AE328" s="152"/>
      <c r="AF328" s="152"/>
    </row>
    <row r="329" spans="1:32" ht="20.25" customHeight="1">
      <c r="A329" s="132"/>
      <c r="B329" s="13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c r="AA329" s="152"/>
      <c r="AB329" s="152"/>
      <c r="AC329" s="152"/>
      <c r="AD329" s="152"/>
      <c r="AE329" s="152"/>
      <c r="AF329" s="152"/>
    </row>
    <row r="330" spans="1:32" ht="20.25" customHeight="1">
      <c r="A330" s="132"/>
      <c r="B330" s="13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c r="AA330" s="152"/>
      <c r="AB330" s="152"/>
      <c r="AC330" s="152"/>
      <c r="AD330" s="152"/>
      <c r="AE330" s="152"/>
      <c r="AF330" s="152"/>
    </row>
    <row r="331" spans="1:32" ht="20.25" customHeight="1">
      <c r="A331" s="132"/>
      <c r="B331" s="13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c r="AA331" s="152"/>
      <c r="AB331" s="152"/>
      <c r="AC331" s="152"/>
      <c r="AD331" s="152"/>
      <c r="AE331" s="152"/>
      <c r="AF331" s="152"/>
    </row>
    <row r="332" spans="1:32" ht="20.25" customHeight="1">
      <c r="A332" s="132"/>
      <c r="B332" s="13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c r="AA332" s="152"/>
      <c r="AB332" s="152"/>
      <c r="AC332" s="152"/>
      <c r="AD332" s="152"/>
      <c r="AE332" s="152"/>
      <c r="AF332" s="152"/>
    </row>
    <row r="333" spans="1:32" ht="20.25" customHeight="1">
      <c r="A333" s="132"/>
      <c r="B333" s="13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c r="AA333" s="152"/>
      <c r="AB333" s="152"/>
      <c r="AC333" s="152"/>
      <c r="AD333" s="152"/>
      <c r="AE333" s="152"/>
      <c r="AF333" s="152"/>
    </row>
    <row r="334" spans="1:32" ht="20.25" customHeight="1">
      <c r="A334" s="132"/>
      <c r="B334" s="13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c r="AA334" s="152"/>
      <c r="AB334" s="152"/>
      <c r="AC334" s="152"/>
      <c r="AD334" s="152"/>
      <c r="AE334" s="152"/>
      <c r="AF334" s="152"/>
    </row>
    <row r="335" spans="1:32" ht="20.25" customHeight="1">
      <c r="A335" s="132"/>
      <c r="B335" s="13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c r="AA335" s="152"/>
      <c r="AB335" s="152"/>
      <c r="AC335" s="152"/>
      <c r="AD335" s="152"/>
      <c r="AE335" s="152"/>
      <c r="AF335" s="152"/>
    </row>
    <row r="336" spans="1:32" ht="20.25" customHeight="1">
      <c r="A336" s="132"/>
      <c r="B336" s="13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c r="AA336" s="152"/>
      <c r="AB336" s="152"/>
      <c r="AC336" s="152"/>
      <c r="AD336" s="152"/>
      <c r="AE336" s="152"/>
      <c r="AF336" s="152"/>
    </row>
    <row r="337" spans="1:32" ht="20.25" customHeight="1">
      <c r="A337" s="132"/>
      <c r="B337" s="13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c r="AA337" s="152"/>
      <c r="AB337" s="152"/>
      <c r="AC337" s="152"/>
      <c r="AD337" s="152"/>
      <c r="AE337" s="152"/>
      <c r="AF337" s="152"/>
    </row>
    <row r="338" spans="1:32" ht="20.25" customHeight="1">
      <c r="A338" s="132"/>
      <c r="B338" s="13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c r="AA338" s="152"/>
      <c r="AB338" s="152"/>
      <c r="AC338" s="152"/>
      <c r="AD338" s="152"/>
      <c r="AE338" s="152"/>
      <c r="AF338" s="152"/>
    </row>
    <row r="339" spans="1:32" ht="20.25" customHeight="1">
      <c r="A339" s="132"/>
      <c r="B339" s="13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c r="AA339" s="152"/>
      <c r="AB339" s="152"/>
      <c r="AC339" s="152"/>
      <c r="AD339" s="152"/>
      <c r="AE339" s="152"/>
      <c r="AF339" s="152"/>
    </row>
    <row r="340" spans="1:32" ht="20.25" customHeight="1">
      <c r="A340" s="132"/>
      <c r="B340" s="13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c r="AA340" s="152"/>
      <c r="AB340" s="152"/>
      <c r="AC340" s="152"/>
      <c r="AD340" s="152"/>
      <c r="AE340" s="152"/>
      <c r="AF340" s="152"/>
    </row>
    <row r="341" spans="1:32" ht="20.25" customHeight="1">
      <c r="A341" s="132"/>
      <c r="B341" s="13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c r="AA341" s="152"/>
      <c r="AB341" s="152"/>
      <c r="AC341" s="152"/>
      <c r="AD341" s="152"/>
      <c r="AE341" s="152"/>
      <c r="AF341" s="152"/>
    </row>
    <row r="342" spans="1:32" ht="20.25" customHeight="1">
      <c r="A342" s="132"/>
      <c r="B342" s="13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c r="AA342" s="152"/>
      <c r="AB342" s="152"/>
      <c r="AC342" s="152"/>
      <c r="AD342" s="152"/>
      <c r="AE342" s="152"/>
      <c r="AF342" s="152"/>
    </row>
    <row r="343" spans="1:32" ht="20.25" customHeight="1">
      <c r="A343" s="132"/>
      <c r="B343" s="13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c r="AA343" s="152"/>
      <c r="AB343" s="152"/>
      <c r="AC343" s="152"/>
      <c r="AD343" s="152"/>
      <c r="AE343" s="152"/>
      <c r="AF343" s="152"/>
    </row>
    <row r="344" spans="1:32" ht="20.25" customHeight="1">
      <c r="A344" s="132"/>
      <c r="B344" s="13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c r="AA344" s="152"/>
      <c r="AB344" s="152"/>
      <c r="AC344" s="152"/>
      <c r="AD344" s="152"/>
      <c r="AE344" s="152"/>
      <c r="AF344" s="152"/>
    </row>
    <row r="345" spans="1:32" ht="20.25" customHeight="1">
      <c r="A345" s="132"/>
      <c r="B345" s="13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c r="AA345" s="152"/>
      <c r="AB345" s="152"/>
      <c r="AC345" s="152"/>
      <c r="AD345" s="152"/>
      <c r="AE345" s="152"/>
      <c r="AF345" s="152"/>
    </row>
    <row r="346" spans="1:32" ht="20.25" customHeight="1">
      <c r="A346" s="132"/>
      <c r="B346" s="13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c r="AA346" s="152"/>
      <c r="AB346" s="152"/>
      <c r="AC346" s="152"/>
      <c r="AD346" s="152"/>
      <c r="AE346" s="152"/>
      <c r="AF346" s="152"/>
    </row>
    <row r="347" spans="1:32" ht="20.25" customHeight="1">
      <c r="A347" s="132"/>
      <c r="B347" s="13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c r="AA347" s="152"/>
      <c r="AB347" s="152"/>
      <c r="AC347" s="152"/>
      <c r="AD347" s="152"/>
      <c r="AE347" s="152"/>
      <c r="AF347" s="152"/>
    </row>
    <row r="348" spans="1:32" ht="20.25" customHeight="1">
      <c r="A348" s="132"/>
      <c r="B348" s="13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c r="AA348" s="152"/>
      <c r="AB348" s="152"/>
      <c r="AC348" s="152"/>
      <c r="AD348" s="152"/>
      <c r="AE348" s="152"/>
      <c r="AF348" s="152"/>
    </row>
    <row r="349" spans="1:32" ht="20.25" customHeight="1">
      <c r="A349" s="132"/>
      <c r="B349" s="13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c r="AA349" s="152"/>
      <c r="AB349" s="152"/>
      <c r="AC349" s="152"/>
      <c r="AD349" s="152"/>
      <c r="AE349" s="152"/>
      <c r="AF349" s="152"/>
    </row>
    <row r="350" spans="1:32" ht="20.25" customHeight="1">
      <c r="A350" s="132"/>
      <c r="B350" s="13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c r="AA350" s="152"/>
      <c r="AB350" s="152"/>
      <c r="AC350" s="152"/>
      <c r="AD350" s="152"/>
      <c r="AE350" s="152"/>
      <c r="AF350" s="152"/>
    </row>
    <row r="351" spans="1:32" ht="20.25" customHeight="1">
      <c r="A351" s="132"/>
      <c r="B351" s="13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c r="AA351" s="152"/>
      <c r="AB351" s="152"/>
      <c r="AC351" s="152"/>
      <c r="AD351" s="152"/>
      <c r="AE351" s="152"/>
      <c r="AF351" s="152"/>
    </row>
    <row r="352" spans="1:32" ht="20.25" customHeight="1">
      <c r="A352" s="132"/>
      <c r="B352" s="13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c r="AA352" s="152"/>
      <c r="AB352" s="152"/>
      <c r="AC352" s="152"/>
      <c r="AD352" s="152"/>
      <c r="AE352" s="152"/>
      <c r="AF352" s="152"/>
    </row>
    <row r="353" spans="1:32" ht="20.25" customHeight="1">
      <c r="A353" s="132"/>
      <c r="B353" s="13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c r="AA353" s="152"/>
      <c r="AB353" s="152"/>
      <c r="AC353" s="152"/>
      <c r="AD353" s="152"/>
      <c r="AE353" s="152"/>
      <c r="AF353" s="152"/>
    </row>
    <row r="354" spans="1:32" ht="20.25" customHeight="1">
      <c r="A354" s="132"/>
      <c r="B354" s="13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c r="AA354" s="152"/>
      <c r="AB354" s="152"/>
      <c r="AC354" s="152"/>
      <c r="AD354" s="152"/>
      <c r="AE354" s="152"/>
      <c r="AF354" s="152"/>
    </row>
    <row r="355" spans="1:32" ht="20.25" customHeight="1">
      <c r="A355" s="132"/>
      <c r="B355" s="13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c r="AA355" s="152"/>
      <c r="AB355" s="152"/>
      <c r="AC355" s="152"/>
      <c r="AD355" s="152"/>
      <c r="AE355" s="152"/>
      <c r="AF355" s="152"/>
    </row>
    <row r="356" spans="1:32" ht="20.25" customHeight="1">
      <c r="A356" s="132"/>
      <c r="B356" s="13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c r="AA356" s="152"/>
      <c r="AB356" s="152"/>
      <c r="AC356" s="152"/>
      <c r="AD356" s="152"/>
      <c r="AE356" s="152"/>
      <c r="AF356" s="152"/>
    </row>
    <row r="357" spans="1:32" ht="20.25" customHeight="1">
      <c r="A357" s="132"/>
      <c r="B357" s="13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c r="AA357" s="152"/>
      <c r="AB357" s="152"/>
      <c r="AC357" s="152"/>
      <c r="AD357" s="152"/>
      <c r="AE357" s="152"/>
      <c r="AF357" s="152"/>
    </row>
    <row r="358" spans="1:32" ht="20.25" customHeight="1">
      <c r="A358" s="132"/>
      <c r="B358" s="13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c r="AA358" s="152"/>
      <c r="AB358" s="152"/>
      <c r="AC358" s="152"/>
      <c r="AD358" s="152"/>
      <c r="AE358" s="152"/>
      <c r="AF358" s="152"/>
    </row>
    <row r="359" spans="1:32" ht="20.25" customHeight="1">
      <c r="A359" s="132"/>
      <c r="B359" s="13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c r="AA359" s="152"/>
      <c r="AB359" s="152"/>
      <c r="AC359" s="152"/>
      <c r="AD359" s="152"/>
      <c r="AE359" s="152"/>
      <c r="AF359" s="152"/>
    </row>
    <row r="360" spans="1:32" ht="20.25" customHeight="1">
      <c r="A360" s="132"/>
      <c r="B360" s="13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c r="AA360" s="152"/>
      <c r="AB360" s="152"/>
      <c r="AC360" s="152"/>
      <c r="AD360" s="152"/>
      <c r="AE360" s="152"/>
      <c r="AF360" s="152"/>
    </row>
    <row r="361" spans="1:32" ht="20.25" customHeight="1">
      <c r="A361" s="132"/>
      <c r="B361" s="13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c r="AA361" s="152"/>
      <c r="AB361" s="152"/>
      <c r="AC361" s="152"/>
      <c r="AD361" s="152"/>
      <c r="AE361" s="152"/>
      <c r="AF361" s="152"/>
    </row>
    <row r="362" spans="1:32" ht="20.25" customHeight="1">
      <c r="A362" s="132"/>
      <c r="B362" s="13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c r="AA362" s="152"/>
      <c r="AB362" s="152"/>
      <c r="AC362" s="152"/>
      <c r="AD362" s="152"/>
      <c r="AE362" s="152"/>
      <c r="AF362" s="152"/>
    </row>
    <row r="363" spans="1:32" ht="20.25" customHeight="1">
      <c r="A363" s="132"/>
      <c r="B363" s="13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c r="AA363" s="152"/>
      <c r="AB363" s="152"/>
      <c r="AC363" s="152"/>
      <c r="AD363" s="152"/>
      <c r="AE363" s="152"/>
      <c r="AF363" s="152"/>
    </row>
    <row r="364" spans="1:32" ht="20.25" customHeight="1">
      <c r="A364" s="132"/>
      <c r="B364" s="13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c r="AA364" s="152"/>
      <c r="AB364" s="152"/>
      <c r="AC364" s="152"/>
      <c r="AD364" s="152"/>
      <c r="AE364" s="152"/>
      <c r="AF364" s="152"/>
    </row>
    <row r="365" spans="1:32" ht="20.25" customHeight="1">
      <c r="A365" s="132"/>
      <c r="B365" s="13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c r="AA365" s="152"/>
      <c r="AB365" s="152"/>
      <c r="AC365" s="152"/>
      <c r="AD365" s="152"/>
      <c r="AE365" s="152"/>
      <c r="AF365" s="152"/>
    </row>
    <row r="366" spans="1:32" ht="20.25" customHeight="1">
      <c r="A366" s="132"/>
      <c r="B366" s="13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c r="AA366" s="152"/>
      <c r="AB366" s="152"/>
      <c r="AC366" s="152"/>
      <c r="AD366" s="152"/>
      <c r="AE366" s="152"/>
      <c r="AF366" s="152"/>
    </row>
    <row r="367" spans="1:32" ht="20.25" customHeight="1">
      <c r="A367" s="132"/>
      <c r="B367" s="13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c r="AA367" s="152"/>
      <c r="AB367" s="152"/>
      <c r="AC367" s="152"/>
      <c r="AD367" s="152"/>
      <c r="AE367" s="152"/>
      <c r="AF367" s="152"/>
    </row>
    <row r="368" spans="1:32" ht="20.25" customHeight="1">
      <c r="A368" s="132"/>
      <c r="B368" s="13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c r="AA368" s="152"/>
      <c r="AB368" s="152"/>
      <c r="AC368" s="152"/>
      <c r="AD368" s="152"/>
      <c r="AE368" s="152"/>
      <c r="AF368" s="152"/>
    </row>
    <row r="369" spans="1:32" ht="20.25" customHeight="1">
      <c r="A369" s="132"/>
      <c r="B369" s="13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c r="AA369" s="152"/>
      <c r="AB369" s="152"/>
      <c r="AC369" s="152"/>
      <c r="AD369" s="152"/>
      <c r="AE369" s="152"/>
      <c r="AF369" s="152"/>
    </row>
    <row r="370" spans="1:32" ht="20.25" customHeight="1">
      <c r="A370" s="132"/>
      <c r="B370" s="13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c r="AA370" s="152"/>
      <c r="AB370" s="152"/>
      <c r="AC370" s="152"/>
      <c r="AD370" s="152"/>
      <c r="AE370" s="152"/>
      <c r="AF370" s="152"/>
    </row>
    <row r="371" spans="1:32" ht="20.25" customHeight="1">
      <c r="A371" s="132"/>
      <c r="B371" s="13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c r="AA371" s="152"/>
      <c r="AB371" s="152"/>
      <c r="AC371" s="152"/>
      <c r="AD371" s="152"/>
      <c r="AE371" s="152"/>
      <c r="AF371" s="152"/>
    </row>
    <row r="372" spans="1:32" ht="20.25" customHeight="1">
      <c r="A372" s="132"/>
      <c r="B372" s="13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c r="AA372" s="152"/>
      <c r="AB372" s="152"/>
      <c r="AC372" s="152"/>
      <c r="AD372" s="152"/>
      <c r="AE372" s="152"/>
      <c r="AF372" s="152"/>
    </row>
    <row r="373" spans="1:32" ht="20.25" customHeight="1">
      <c r="A373" s="132"/>
      <c r="B373" s="13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c r="AA373" s="152"/>
      <c r="AB373" s="152"/>
      <c r="AC373" s="152"/>
      <c r="AD373" s="152"/>
      <c r="AE373" s="152"/>
      <c r="AF373" s="152"/>
    </row>
    <row r="374" spans="1:32" ht="20.25" customHeight="1">
      <c r="A374" s="132"/>
      <c r="B374" s="13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c r="AA374" s="152"/>
      <c r="AB374" s="152"/>
      <c r="AC374" s="152"/>
      <c r="AD374" s="152"/>
      <c r="AE374" s="152"/>
      <c r="AF374" s="152"/>
    </row>
    <row r="375" spans="1:32" ht="20.25" customHeight="1">
      <c r="A375" s="132"/>
      <c r="B375" s="13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c r="AA375" s="152"/>
      <c r="AB375" s="152"/>
      <c r="AC375" s="152"/>
      <c r="AD375" s="152"/>
      <c r="AE375" s="152"/>
      <c r="AF375" s="152"/>
    </row>
    <row r="376" spans="1:32" ht="20.25" customHeight="1">
      <c r="A376" s="132"/>
      <c r="B376" s="13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c r="AA376" s="152"/>
      <c r="AB376" s="152"/>
      <c r="AC376" s="152"/>
      <c r="AD376" s="152"/>
      <c r="AE376" s="152"/>
      <c r="AF376" s="152"/>
    </row>
    <row r="377" spans="1:32" ht="20.25" customHeight="1">
      <c r="A377" s="132"/>
      <c r="B377" s="13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c r="AA377" s="152"/>
      <c r="AB377" s="152"/>
      <c r="AC377" s="152"/>
      <c r="AD377" s="152"/>
      <c r="AE377" s="152"/>
      <c r="AF377" s="152"/>
    </row>
    <row r="378" spans="1:32" ht="20.25" customHeight="1">
      <c r="A378" s="132"/>
      <c r="B378" s="13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c r="AA378" s="152"/>
      <c r="AB378" s="152"/>
      <c r="AC378" s="152"/>
      <c r="AD378" s="152"/>
      <c r="AE378" s="152"/>
      <c r="AF378" s="152"/>
    </row>
    <row r="379" spans="1:32" ht="20.25" customHeight="1">
      <c r="A379" s="132"/>
      <c r="B379" s="13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288"/>
      <c r="Z379" s="288"/>
      <c r="AA379" s="288"/>
      <c r="AB379" s="288"/>
      <c r="AC379" s="152"/>
      <c r="AD379" s="152"/>
      <c r="AE379" s="152"/>
      <c r="AF379" s="152"/>
    </row>
    <row r="380" spans="1:32" ht="20.25" customHeight="1">
      <c r="A380" s="132"/>
      <c r="B380" s="13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c r="AA380" s="152"/>
      <c r="AB380" s="152"/>
      <c r="AC380" s="152"/>
      <c r="AD380" s="152"/>
      <c r="AE380" s="152"/>
      <c r="AF380" s="152"/>
    </row>
    <row r="381" spans="1:32" ht="20.25" customHeight="1">
      <c r="A381" s="132"/>
      <c r="B381" s="13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c r="AA381" s="152"/>
      <c r="AB381" s="152"/>
      <c r="AC381" s="152"/>
      <c r="AD381" s="152"/>
      <c r="AE381" s="152"/>
      <c r="AF381" s="152"/>
    </row>
    <row r="382" spans="1:32" ht="20.25" customHeight="1">
      <c r="A382" s="132"/>
      <c r="B382" s="13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c r="AA382" s="152"/>
      <c r="AB382" s="152"/>
      <c r="AC382" s="152"/>
      <c r="AD382" s="152"/>
      <c r="AE382" s="152"/>
      <c r="AF382" s="152"/>
    </row>
    <row r="400" spans="1:7" ht="20.25" customHeight="1">
      <c r="A400" s="107"/>
      <c r="B400" s="109"/>
      <c r="C400" s="153"/>
      <c r="D400" s="153"/>
      <c r="E400" s="153"/>
      <c r="F400" s="153"/>
      <c r="G400" s="176"/>
    </row>
  </sheetData>
  <mergeCells count="36">
    <mergeCell ref="A3:AF3"/>
    <mergeCell ref="S5:V5"/>
    <mergeCell ref="A7:C7"/>
    <mergeCell ref="D7:E7"/>
    <mergeCell ref="F7:G7"/>
    <mergeCell ref="H7:AF7"/>
    <mergeCell ref="J10:L10"/>
    <mergeCell ref="N10:P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s>
  <phoneticPr fontId="22"/>
  <dataValidations count="1">
    <dataValidation type="list" allowBlank="1" showDropDown="0" showInputMessage="1" showErrorMessage="1" sqref="A25:A26 Q21:Q23 O28 A15 I15:I29 L15 M16:M19 L20 M21:M23 O23 L24:L29 WVQ11 I13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WVU11:WVU12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I8:I11 M8:M14 Q9 O9 A13">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rowBreaks count="1" manualBreakCount="1">
    <brk id="13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30"/>
    <pageSetUpPr fitToPage="1"/>
  </sheetPr>
  <dimension ref="A1:IV37"/>
  <sheetViews>
    <sheetView zoomScale="80" zoomScaleNormal="80" workbookViewId="0">
      <selection activeCell="A38" sqref="A38"/>
    </sheetView>
  </sheetViews>
  <sheetFormatPr defaultColWidth="12" defaultRowHeight="13.5"/>
  <cols>
    <col min="1" max="1" width="2.25" style="338" bestFit="1" customWidth="1"/>
    <col min="2" max="2" width="26.625" style="338" customWidth="1"/>
    <col min="3" max="3" width="6.125" style="338" bestFit="1" customWidth="1"/>
    <col min="4" max="4" width="3.5" style="339" bestFit="1" customWidth="1"/>
    <col min="5" max="5" width="3.5" style="340" bestFit="1" customWidth="1"/>
    <col min="6" max="6" width="54.75" style="338" bestFit="1" customWidth="1"/>
    <col min="7" max="7" width="36.5" style="341" bestFit="1" customWidth="1"/>
    <col min="8" max="256" width="12.75" style="338" bestFit="1" customWidth="1"/>
    <col min="257" max="16384" width="12" style="1"/>
  </cols>
  <sheetData>
    <row r="1" spans="1:8" ht="30" customHeight="1">
      <c r="A1" s="342" t="s">
        <v>499</v>
      </c>
      <c r="B1" s="342"/>
      <c r="C1" s="342"/>
      <c r="D1" s="342"/>
      <c r="E1" s="342"/>
      <c r="F1" s="342"/>
      <c r="G1" s="342"/>
      <c r="H1" s="343"/>
    </row>
    <row r="2" spans="1:8" ht="12" customHeight="1">
      <c r="A2" s="343"/>
      <c r="B2" s="343"/>
      <c r="C2" s="343"/>
      <c r="D2" s="343"/>
      <c r="E2" s="343"/>
      <c r="F2" s="343"/>
      <c r="G2" s="343"/>
      <c r="H2" s="343"/>
    </row>
    <row r="3" spans="1:8" ht="12" customHeight="1">
      <c r="A3" s="343"/>
      <c r="B3" s="343"/>
      <c r="C3" s="343"/>
      <c r="D3" s="343"/>
      <c r="E3" s="343"/>
      <c r="F3" s="343"/>
      <c r="G3" s="343"/>
      <c r="H3" s="343"/>
    </row>
    <row r="4" spans="1:8" ht="12" customHeight="1">
      <c r="A4" s="344" t="s">
        <v>332</v>
      </c>
      <c r="B4" s="344"/>
      <c r="C4" s="344"/>
      <c r="D4" s="344"/>
      <c r="E4" s="344"/>
      <c r="F4" s="344"/>
      <c r="G4" s="344"/>
      <c r="H4" s="343"/>
    </row>
    <row r="5" spans="1:8" ht="60" customHeight="1">
      <c r="A5" s="345" t="s">
        <v>334</v>
      </c>
      <c r="B5" s="345"/>
      <c r="C5" s="359" t="s">
        <v>286</v>
      </c>
      <c r="D5" s="345" t="s">
        <v>338</v>
      </c>
      <c r="E5" s="345"/>
      <c r="F5" s="345"/>
      <c r="G5" s="386" t="s">
        <v>355</v>
      </c>
      <c r="H5" s="343"/>
    </row>
    <row r="6" spans="1:8" ht="23.25" customHeight="1">
      <c r="A6" s="346" t="s">
        <v>335</v>
      </c>
      <c r="B6" s="346"/>
      <c r="C6" s="360" t="s">
        <v>22</v>
      </c>
      <c r="D6" s="369" t="s">
        <v>252</v>
      </c>
      <c r="E6" s="374" t="s">
        <v>341</v>
      </c>
      <c r="F6" s="374"/>
      <c r="G6" s="387"/>
      <c r="H6" s="343"/>
    </row>
    <row r="7" spans="1:8" ht="23.25" customHeight="1">
      <c r="A7" s="346"/>
      <c r="B7" s="346"/>
      <c r="C7" s="360" t="s">
        <v>22</v>
      </c>
      <c r="D7" s="369" t="s">
        <v>252</v>
      </c>
      <c r="E7" s="375" t="s">
        <v>346</v>
      </c>
      <c r="F7" s="375"/>
      <c r="G7" s="388"/>
      <c r="H7" s="343"/>
    </row>
    <row r="8" spans="1:8" ht="24" customHeight="1">
      <c r="A8" s="346"/>
      <c r="B8" s="346"/>
      <c r="C8" s="361" t="s">
        <v>22</v>
      </c>
      <c r="D8" s="369" t="s">
        <v>252</v>
      </c>
      <c r="E8" s="376" t="s">
        <v>347</v>
      </c>
      <c r="F8" s="376"/>
      <c r="G8" s="388" t="s">
        <v>357</v>
      </c>
      <c r="H8" s="343"/>
    </row>
    <row r="9" spans="1:8" ht="24" customHeight="1">
      <c r="A9" s="346"/>
      <c r="B9" s="346"/>
      <c r="C9" s="362" t="s">
        <v>22</v>
      </c>
      <c r="D9" s="370" t="s">
        <v>252</v>
      </c>
      <c r="E9" s="377" t="s">
        <v>325</v>
      </c>
      <c r="F9" s="383"/>
      <c r="G9" s="389" t="s">
        <v>359</v>
      </c>
      <c r="H9" s="343"/>
    </row>
    <row r="10" spans="1:8" ht="18" customHeight="1">
      <c r="A10" s="346"/>
      <c r="B10" s="346"/>
      <c r="C10" s="362"/>
      <c r="D10" s="370"/>
      <c r="E10" s="378" t="s">
        <v>350</v>
      </c>
      <c r="F10" s="383" t="s">
        <v>352</v>
      </c>
      <c r="G10" s="389"/>
      <c r="H10" s="343"/>
    </row>
    <row r="11" spans="1:8" ht="12" customHeight="1">
      <c r="A11" s="346"/>
      <c r="B11" s="346"/>
      <c r="C11" s="362"/>
      <c r="D11" s="370"/>
      <c r="E11" s="377"/>
      <c r="F11" s="383"/>
      <c r="G11" s="389"/>
      <c r="H11" s="343"/>
    </row>
    <row r="12" spans="1:8" ht="12" customHeight="1">
      <c r="A12" s="346"/>
      <c r="B12" s="346"/>
      <c r="C12" s="362"/>
      <c r="D12" s="370"/>
      <c r="E12" s="377"/>
      <c r="F12" s="383"/>
      <c r="G12" s="389"/>
      <c r="H12" s="343"/>
    </row>
    <row r="13" spans="1:8" ht="30" customHeight="1">
      <c r="A13" s="347"/>
      <c r="B13" s="351" t="s">
        <v>337</v>
      </c>
      <c r="C13" s="360" t="s">
        <v>22</v>
      </c>
      <c r="D13" s="369" t="s">
        <v>252</v>
      </c>
      <c r="E13" s="375" t="s">
        <v>132</v>
      </c>
      <c r="F13" s="375"/>
      <c r="G13" s="388"/>
      <c r="H13" s="343"/>
    </row>
    <row r="14" spans="1:8" ht="18" customHeight="1">
      <c r="A14" s="348"/>
      <c r="B14" s="352" t="s">
        <v>79</v>
      </c>
      <c r="C14" s="363" t="s">
        <v>22</v>
      </c>
      <c r="D14" s="369" t="s">
        <v>252</v>
      </c>
      <c r="E14" s="375" t="s">
        <v>397</v>
      </c>
      <c r="F14" s="375"/>
      <c r="G14" s="389" t="s">
        <v>395</v>
      </c>
      <c r="H14" s="343"/>
    </row>
    <row r="15" spans="1:8" ht="24" customHeight="1">
      <c r="A15" s="348"/>
      <c r="B15" s="352"/>
      <c r="C15" s="363" t="s">
        <v>22</v>
      </c>
      <c r="D15" s="369" t="s">
        <v>252</v>
      </c>
      <c r="E15" s="375" t="s">
        <v>399</v>
      </c>
      <c r="F15" s="375"/>
      <c r="G15" s="389" t="s">
        <v>312</v>
      </c>
      <c r="H15" s="343"/>
    </row>
    <row r="16" spans="1:8" ht="18" customHeight="1">
      <c r="A16" s="348"/>
      <c r="B16" s="352"/>
      <c r="C16" s="363" t="s">
        <v>22</v>
      </c>
      <c r="D16" s="369" t="s">
        <v>252</v>
      </c>
      <c r="E16" s="375" t="s">
        <v>400</v>
      </c>
      <c r="F16" s="375"/>
      <c r="G16" s="388" t="s">
        <v>395</v>
      </c>
      <c r="H16" s="343"/>
    </row>
    <row r="17" spans="1:8" ht="18" customHeight="1">
      <c r="A17" s="348"/>
      <c r="B17" s="352"/>
      <c r="C17" s="364" t="s">
        <v>22</v>
      </c>
      <c r="D17" s="369" t="s">
        <v>252</v>
      </c>
      <c r="E17" s="375" t="s">
        <v>403</v>
      </c>
      <c r="F17" s="375"/>
      <c r="G17" s="388" t="s">
        <v>382</v>
      </c>
      <c r="H17" s="343"/>
    </row>
    <row r="18" spans="1:8" ht="21.75" customHeight="1">
      <c r="A18" s="347"/>
      <c r="B18" s="351" t="s">
        <v>87</v>
      </c>
      <c r="C18" s="360" t="s">
        <v>22</v>
      </c>
      <c r="D18" s="371" t="s">
        <v>252</v>
      </c>
      <c r="E18" s="379" t="s">
        <v>53</v>
      </c>
      <c r="F18" s="384"/>
      <c r="G18" s="390"/>
    </row>
    <row r="19" spans="1:8" ht="20.100000000000001" customHeight="1">
      <c r="A19" s="347"/>
      <c r="B19" s="351" t="s">
        <v>309</v>
      </c>
      <c r="C19" s="360" t="s">
        <v>22</v>
      </c>
      <c r="D19" s="371" t="s">
        <v>252</v>
      </c>
      <c r="E19" s="379" t="s">
        <v>53</v>
      </c>
      <c r="F19" s="384"/>
      <c r="G19" s="390"/>
    </row>
    <row r="20" spans="1:8" ht="37.5" customHeight="1">
      <c r="A20" s="348"/>
      <c r="B20" s="353" t="s">
        <v>389</v>
      </c>
      <c r="C20" s="364" t="s">
        <v>22</v>
      </c>
      <c r="D20" s="370" t="s">
        <v>252</v>
      </c>
      <c r="E20" s="380" t="s">
        <v>38</v>
      </c>
      <c r="F20" s="380"/>
      <c r="G20" s="391"/>
      <c r="H20" s="343"/>
    </row>
    <row r="21" spans="1:8" ht="18" customHeight="1">
      <c r="A21" s="348"/>
      <c r="B21" s="352" t="s">
        <v>363</v>
      </c>
      <c r="C21" s="364" t="s">
        <v>22</v>
      </c>
      <c r="D21" s="369" t="s">
        <v>252</v>
      </c>
      <c r="E21" s="375" t="s">
        <v>387</v>
      </c>
      <c r="F21" s="375"/>
      <c r="G21" s="388"/>
      <c r="H21" s="343"/>
    </row>
    <row r="22" spans="1:8" ht="33.75" customHeight="1">
      <c r="A22" s="348"/>
      <c r="B22" s="352"/>
      <c r="C22" s="364" t="s">
        <v>22</v>
      </c>
      <c r="D22" s="369" t="s">
        <v>252</v>
      </c>
      <c r="E22" s="375" t="s">
        <v>399</v>
      </c>
      <c r="F22" s="375"/>
      <c r="G22" s="388" t="s">
        <v>383</v>
      </c>
      <c r="H22" s="343"/>
    </row>
    <row r="23" spans="1:8" ht="18" customHeight="1">
      <c r="A23" s="348"/>
      <c r="B23" s="352"/>
      <c r="C23" s="364" t="s">
        <v>22</v>
      </c>
      <c r="D23" s="369" t="s">
        <v>252</v>
      </c>
      <c r="E23" s="375" t="s">
        <v>403</v>
      </c>
      <c r="F23" s="375"/>
      <c r="G23" s="388" t="s">
        <v>412</v>
      </c>
      <c r="H23" s="343"/>
    </row>
    <row r="24" spans="1:8" ht="24" customHeight="1">
      <c r="A24" s="348"/>
      <c r="B24" s="352"/>
      <c r="C24" s="364" t="s">
        <v>22</v>
      </c>
      <c r="D24" s="369" t="s">
        <v>252</v>
      </c>
      <c r="E24" s="375" t="s">
        <v>405</v>
      </c>
      <c r="F24" s="375"/>
      <c r="G24" s="392" t="s">
        <v>310</v>
      </c>
      <c r="H24" s="343"/>
    </row>
    <row r="25" spans="1:8" ht="18" customHeight="1">
      <c r="A25" s="348"/>
      <c r="B25" s="354" t="s">
        <v>392</v>
      </c>
      <c r="C25" s="364" t="s">
        <v>22</v>
      </c>
      <c r="D25" s="369" t="s">
        <v>252</v>
      </c>
      <c r="E25" s="375" t="s">
        <v>407</v>
      </c>
      <c r="F25" s="375"/>
      <c r="G25" s="388"/>
      <c r="H25" s="343"/>
    </row>
    <row r="26" spans="1:8" ht="29.25" customHeight="1">
      <c r="A26" s="348"/>
      <c r="B26" s="354"/>
      <c r="C26" s="364" t="s">
        <v>22</v>
      </c>
      <c r="D26" s="369" t="s">
        <v>252</v>
      </c>
      <c r="E26" s="375" t="s">
        <v>399</v>
      </c>
      <c r="F26" s="375"/>
      <c r="G26" s="388" t="s">
        <v>383</v>
      </c>
      <c r="H26" s="343"/>
    </row>
    <row r="27" spans="1:8" ht="24" customHeight="1">
      <c r="A27" s="348"/>
      <c r="B27" s="354"/>
      <c r="C27" s="364" t="s">
        <v>22</v>
      </c>
      <c r="D27" s="372" t="s">
        <v>252</v>
      </c>
      <c r="E27" s="381" t="s">
        <v>403</v>
      </c>
      <c r="F27" s="381"/>
      <c r="G27" s="392" t="s">
        <v>413</v>
      </c>
      <c r="H27" s="343"/>
    </row>
    <row r="28" spans="1:8" ht="24" customHeight="1">
      <c r="A28" s="348"/>
      <c r="B28" s="354"/>
      <c r="C28" s="364" t="s">
        <v>22</v>
      </c>
      <c r="D28" s="372" t="s">
        <v>252</v>
      </c>
      <c r="E28" s="381" t="s">
        <v>409</v>
      </c>
      <c r="F28" s="381"/>
      <c r="G28" s="392" t="s">
        <v>310</v>
      </c>
      <c r="H28" s="343"/>
    </row>
    <row r="29" spans="1:8" ht="48" customHeight="1">
      <c r="A29" s="348"/>
      <c r="B29" s="351" t="s">
        <v>488</v>
      </c>
      <c r="C29" s="365" t="s">
        <v>22</v>
      </c>
      <c r="D29" s="369" t="s">
        <v>252</v>
      </c>
      <c r="E29" s="379" t="s">
        <v>53</v>
      </c>
      <c r="F29" s="384"/>
      <c r="G29" s="388" t="s">
        <v>491</v>
      </c>
      <c r="H29" s="343"/>
    </row>
    <row r="30" spans="1:8" ht="36" customHeight="1">
      <c r="A30" s="348"/>
      <c r="B30" s="355" t="s">
        <v>394</v>
      </c>
      <c r="C30" s="366" t="s">
        <v>22</v>
      </c>
      <c r="D30" s="369" t="s">
        <v>252</v>
      </c>
      <c r="E30" s="375" t="s">
        <v>410</v>
      </c>
      <c r="F30" s="375"/>
      <c r="G30" s="388"/>
      <c r="H30" s="343"/>
    </row>
    <row r="31" spans="1:8" ht="33.75" customHeight="1">
      <c r="A31" s="348"/>
      <c r="B31" s="355"/>
      <c r="C31" s="364" t="s">
        <v>22</v>
      </c>
      <c r="D31" s="369" t="s">
        <v>252</v>
      </c>
      <c r="E31" s="375" t="s">
        <v>399</v>
      </c>
      <c r="F31" s="375"/>
      <c r="G31" s="388" t="s">
        <v>226</v>
      </c>
      <c r="H31" s="343"/>
    </row>
    <row r="32" spans="1:8" ht="153" customHeight="1">
      <c r="A32" s="348"/>
      <c r="B32" s="355"/>
      <c r="C32" s="364" t="s">
        <v>22</v>
      </c>
      <c r="D32" s="372" t="s">
        <v>252</v>
      </c>
      <c r="E32" s="381" t="s">
        <v>401</v>
      </c>
      <c r="F32" s="381"/>
      <c r="G32" s="392" t="s">
        <v>492</v>
      </c>
      <c r="H32" s="343"/>
    </row>
    <row r="33" spans="1:8" ht="36" customHeight="1">
      <c r="A33" s="348"/>
      <c r="B33" s="351" t="s">
        <v>311</v>
      </c>
      <c r="C33" s="366" t="s">
        <v>22</v>
      </c>
      <c r="D33" s="372" t="s">
        <v>252</v>
      </c>
      <c r="E33" s="376" t="s">
        <v>411</v>
      </c>
      <c r="F33" s="376"/>
      <c r="G33" s="392" t="s">
        <v>395</v>
      </c>
      <c r="H33" s="343"/>
    </row>
    <row r="34" spans="1:8" ht="24" customHeight="1">
      <c r="A34" s="348"/>
      <c r="B34" s="351"/>
      <c r="C34" s="364" t="s">
        <v>22</v>
      </c>
      <c r="D34" s="372" t="s">
        <v>252</v>
      </c>
      <c r="E34" s="375" t="s">
        <v>89</v>
      </c>
      <c r="F34" s="375"/>
      <c r="G34" s="392" t="s">
        <v>416</v>
      </c>
      <c r="H34" s="343"/>
    </row>
    <row r="35" spans="1:8" ht="66.75" customHeight="1">
      <c r="A35" s="349"/>
      <c r="B35" s="356" t="s">
        <v>178</v>
      </c>
      <c r="C35" s="367" t="s">
        <v>22</v>
      </c>
      <c r="D35" s="372" t="s">
        <v>252</v>
      </c>
      <c r="E35" s="381" t="s">
        <v>339</v>
      </c>
      <c r="F35" s="381"/>
      <c r="G35" s="393"/>
    </row>
    <row r="36" spans="1:8" ht="24" customHeight="1">
      <c r="A36" s="349"/>
      <c r="B36" s="357"/>
      <c r="C36" s="366" t="s">
        <v>22</v>
      </c>
      <c r="D36" s="372" t="s">
        <v>252</v>
      </c>
      <c r="E36" s="381" t="s">
        <v>348</v>
      </c>
      <c r="F36" s="381"/>
      <c r="G36" s="393"/>
    </row>
    <row r="37" spans="1:8" ht="48.75" customHeight="1">
      <c r="A37" s="350"/>
      <c r="B37" s="358" t="s">
        <v>288</v>
      </c>
      <c r="C37" s="368" t="s">
        <v>22</v>
      </c>
      <c r="D37" s="373" t="s">
        <v>252</v>
      </c>
      <c r="E37" s="382" t="s">
        <v>487</v>
      </c>
      <c r="F37" s="385"/>
      <c r="G37" s="394" t="s">
        <v>258</v>
      </c>
    </row>
  </sheetData>
  <mergeCells count="41">
    <mergeCell ref="A1:G1"/>
    <mergeCell ref="A5:B5"/>
    <mergeCell ref="D5:F5"/>
    <mergeCell ref="E6:F6"/>
    <mergeCell ref="E7:F7"/>
    <mergeCell ref="E8:F8"/>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C9:C12"/>
    <mergeCell ref="G9:G12"/>
    <mergeCell ref="B14:B17"/>
    <mergeCell ref="B21:B24"/>
    <mergeCell ref="B25:B28"/>
    <mergeCell ref="B30:B32"/>
    <mergeCell ref="B33:B34"/>
    <mergeCell ref="A35:A36"/>
    <mergeCell ref="B35:B36"/>
    <mergeCell ref="A6:B12"/>
  </mergeCells>
  <phoneticPr fontId="22" type="Hiragana"/>
  <printOptions horizontalCentered="1"/>
  <pageMargins left="0.59055118110236227" right="0.39370078740157483" top="0.78740157480314965" bottom="0" header="0.51181102362204722" footer="0.51181102362204722"/>
  <pageSetup paperSize="9" scale="68" fitToWidth="1" fitToHeight="1" orientation="portrait" usePrinterDefaults="1" horizontalDpi="300" verticalDpi="300" r:id="rId1"/>
  <headerFooter alignWithMargins="0"/>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IV20"/>
  <sheetViews>
    <sheetView workbookViewId="0">
      <selection activeCell="A21" sqref="A21"/>
    </sheetView>
  </sheetViews>
  <sheetFormatPr defaultColWidth="12" defaultRowHeight="13.5"/>
  <cols>
    <col min="1" max="1" width="27.625" style="395" customWidth="1"/>
    <col min="2" max="2" width="18.375" style="395" bestFit="1" customWidth="1"/>
    <col min="3" max="5" width="10.125" style="395" bestFit="1" customWidth="1"/>
    <col min="6" max="15" width="4.375" style="395" bestFit="1" customWidth="1"/>
    <col min="16" max="256" width="12.75" style="395" bestFit="1" customWidth="1"/>
  </cols>
  <sheetData>
    <row r="1" spans="1:256" ht="15" customHeight="1">
      <c r="A1" s="397" t="s">
        <v>83</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3"/>
      <c r="AZ1" s="343"/>
      <c r="BA1" s="343"/>
      <c r="BB1" s="343"/>
      <c r="BC1" s="343"/>
      <c r="BD1" s="343"/>
      <c r="BE1" s="343"/>
      <c r="BF1" s="343"/>
      <c r="BG1" s="343"/>
      <c r="BH1" s="343"/>
      <c r="BI1" s="343"/>
      <c r="BJ1" s="343"/>
      <c r="BK1" s="343"/>
      <c r="BL1" s="343"/>
      <c r="BM1" s="343"/>
      <c r="BN1" s="343"/>
      <c r="BO1" s="343"/>
      <c r="BP1" s="343"/>
      <c r="BQ1" s="343"/>
      <c r="BR1" s="343"/>
      <c r="BS1" s="343"/>
      <c r="BT1" s="343"/>
      <c r="BU1" s="343"/>
      <c r="BV1" s="343"/>
      <c r="BW1" s="343"/>
      <c r="BX1" s="343"/>
      <c r="BY1" s="343"/>
      <c r="BZ1" s="343"/>
      <c r="CA1" s="343"/>
      <c r="CB1" s="343"/>
      <c r="CC1" s="343"/>
      <c r="CD1" s="343"/>
      <c r="CE1" s="343"/>
      <c r="CF1" s="343"/>
      <c r="CG1" s="343"/>
      <c r="CH1" s="343"/>
      <c r="CI1" s="343"/>
      <c r="CJ1" s="343"/>
      <c r="CK1" s="343"/>
      <c r="CL1" s="343"/>
      <c r="CM1" s="343"/>
      <c r="CN1" s="343"/>
      <c r="CO1" s="343"/>
      <c r="CP1" s="343"/>
      <c r="CQ1" s="343"/>
      <c r="CR1" s="343"/>
      <c r="CS1" s="343"/>
      <c r="CT1" s="343"/>
      <c r="CU1" s="343"/>
      <c r="CV1" s="343"/>
      <c r="CW1" s="343"/>
      <c r="CX1" s="343"/>
      <c r="CY1" s="343"/>
      <c r="CZ1" s="343"/>
      <c r="DA1" s="343"/>
      <c r="DB1" s="343"/>
      <c r="DC1" s="343"/>
      <c r="DD1" s="343"/>
      <c r="DE1" s="343"/>
      <c r="DF1" s="343"/>
      <c r="DG1" s="343"/>
      <c r="DH1" s="343"/>
      <c r="DI1" s="343"/>
      <c r="DJ1" s="343"/>
      <c r="DK1" s="343"/>
      <c r="DL1" s="343"/>
      <c r="DM1" s="343"/>
      <c r="DN1" s="343"/>
      <c r="DO1" s="343"/>
      <c r="DP1" s="343"/>
      <c r="DQ1" s="343"/>
      <c r="DR1" s="343"/>
      <c r="DS1" s="343"/>
      <c r="DT1" s="343"/>
      <c r="DU1" s="343"/>
      <c r="DV1" s="343"/>
      <c r="DW1" s="343"/>
      <c r="DX1" s="343"/>
      <c r="DY1" s="343"/>
      <c r="DZ1" s="343"/>
      <c r="EA1" s="343"/>
      <c r="EB1" s="343"/>
      <c r="EC1" s="343"/>
      <c r="ED1" s="343"/>
      <c r="EE1" s="343"/>
      <c r="EF1" s="343"/>
      <c r="EG1" s="343"/>
      <c r="EH1" s="343"/>
      <c r="EI1" s="343"/>
      <c r="EJ1" s="343"/>
      <c r="EK1" s="343"/>
      <c r="EL1" s="343"/>
      <c r="EM1" s="343"/>
      <c r="EN1" s="343"/>
      <c r="EO1" s="343"/>
      <c r="EP1" s="343"/>
      <c r="EQ1" s="343"/>
      <c r="ER1" s="343"/>
      <c r="ES1" s="343"/>
      <c r="ET1" s="343"/>
      <c r="EU1" s="343"/>
      <c r="EV1" s="343"/>
      <c r="EW1" s="343"/>
      <c r="EX1" s="343"/>
      <c r="EY1" s="343"/>
      <c r="EZ1" s="343"/>
      <c r="FA1" s="343"/>
      <c r="FB1" s="343"/>
      <c r="FC1" s="343"/>
      <c r="FD1" s="343"/>
      <c r="FE1" s="343"/>
      <c r="FF1" s="343"/>
      <c r="FG1" s="343"/>
      <c r="FH1" s="343"/>
      <c r="FI1" s="343"/>
      <c r="FJ1" s="343"/>
      <c r="FK1" s="343"/>
      <c r="FL1" s="343"/>
      <c r="FM1" s="343"/>
      <c r="FN1" s="343"/>
      <c r="FO1" s="343"/>
      <c r="FP1" s="343"/>
      <c r="FQ1" s="343"/>
      <c r="FR1" s="343"/>
      <c r="FS1" s="343"/>
      <c r="FT1" s="343"/>
      <c r="FU1" s="343"/>
      <c r="FV1" s="343"/>
      <c r="FW1" s="343"/>
      <c r="FX1" s="343"/>
      <c r="FY1" s="343"/>
      <c r="FZ1" s="343"/>
      <c r="GA1" s="343"/>
      <c r="GB1" s="343"/>
      <c r="GC1" s="343"/>
      <c r="GD1" s="343"/>
      <c r="GE1" s="343"/>
      <c r="GF1" s="343"/>
      <c r="GG1" s="343"/>
      <c r="GH1" s="343"/>
      <c r="GI1" s="343"/>
      <c r="GJ1" s="343"/>
      <c r="GK1" s="343"/>
      <c r="GL1" s="343"/>
      <c r="GM1" s="343"/>
      <c r="GN1" s="343"/>
      <c r="GO1" s="343"/>
      <c r="GP1" s="343"/>
      <c r="GQ1" s="343"/>
      <c r="GR1" s="343"/>
      <c r="GS1" s="343"/>
      <c r="GT1" s="343"/>
      <c r="GU1" s="343"/>
      <c r="GV1" s="343"/>
      <c r="GW1" s="343"/>
      <c r="GX1" s="343"/>
      <c r="GY1" s="343"/>
      <c r="GZ1" s="343"/>
      <c r="HA1" s="343"/>
      <c r="HB1" s="343"/>
      <c r="HC1" s="343"/>
      <c r="HD1" s="343"/>
      <c r="HE1" s="343"/>
      <c r="HF1" s="343"/>
      <c r="HG1" s="343"/>
      <c r="HH1" s="343"/>
      <c r="HI1" s="343"/>
      <c r="HJ1" s="343"/>
      <c r="HK1" s="343"/>
      <c r="HL1" s="343"/>
      <c r="HM1" s="343"/>
      <c r="HN1" s="343"/>
      <c r="HO1" s="343"/>
      <c r="HP1" s="343"/>
      <c r="HQ1" s="343"/>
      <c r="HR1" s="343"/>
      <c r="HS1" s="343"/>
      <c r="HT1" s="343"/>
      <c r="HU1" s="343"/>
      <c r="HV1" s="343"/>
      <c r="HW1" s="343"/>
      <c r="HX1" s="343"/>
      <c r="HY1" s="343"/>
      <c r="HZ1" s="343"/>
      <c r="IA1" s="343"/>
      <c r="IB1" s="343"/>
      <c r="IC1" s="343"/>
      <c r="ID1" s="343"/>
      <c r="IE1" s="343"/>
      <c r="IF1" s="343"/>
      <c r="IG1" s="343"/>
      <c r="IH1" s="343"/>
      <c r="II1" s="343"/>
      <c r="IJ1" s="343"/>
      <c r="IK1" s="343"/>
      <c r="IL1" s="343"/>
      <c r="IM1" s="343"/>
      <c r="IN1" s="343"/>
      <c r="IO1" s="343"/>
      <c r="IP1" s="343"/>
      <c r="IQ1" s="343"/>
      <c r="IR1" s="343"/>
      <c r="IS1" s="343"/>
      <c r="IT1" s="343"/>
      <c r="IU1" s="343"/>
      <c r="IV1" s="343"/>
    </row>
    <row r="2" spans="1:256" ht="15" customHeight="1">
      <c r="A2" s="398"/>
      <c r="B2" s="398"/>
      <c r="C2" s="398"/>
      <c r="D2" s="398"/>
      <c r="E2" s="398"/>
      <c r="F2" s="408" t="s">
        <v>308</v>
      </c>
      <c r="G2" s="400" t="s">
        <v>376</v>
      </c>
      <c r="H2" s="400"/>
      <c r="I2" s="400"/>
      <c r="J2" s="400"/>
      <c r="K2" s="400"/>
      <c r="L2" s="400"/>
      <c r="M2" s="400"/>
      <c r="N2" s="400"/>
      <c r="O2" s="400"/>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row>
    <row r="3" spans="1:256" ht="15" customHeight="1">
      <c r="A3" s="399" t="s">
        <v>360</v>
      </c>
      <c r="B3" s="398"/>
      <c r="C3" s="398"/>
      <c r="D3" s="398"/>
      <c r="E3" s="398"/>
      <c r="F3" s="398"/>
      <c r="G3" s="398"/>
      <c r="H3" s="398"/>
      <c r="I3" s="398"/>
      <c r="J3" s="398"/>
      <c r="K3" s="398"/>
      <c r="L3" s="398"/>
      <c r="M3" s="398"/>
      <c r="N3" s="398"/>
      <c r="O3" s="398"/>
      <c r="P3" s="343"/>
      <c r="Q3" s="343"/>
      <c r="R3" s="343"/>
      <c r="S3" s="343"/>
      <c r="T3" s="343"/>
      <c r="U3" s="343"/>
      <c r="V3" s="343"/>
      <c r="W3" s="343"/>
      <c r="X3" s="343"/>
      <c r="Y3" s="343"/>
      <c r="Z3" s="343"/>
      <c r="AA3" s="343"/>
      <c r="AB3" s="343"/>
      <c r="AC3" s="343"/>
      <c r="AD3" s="343"/>
      <c r="AE3" s="343"/>
      <c r="AF3" s="343"/>
      <c r="AG3" s="343"/>
      <c r="AH3" s="343"/>
      <c r="AI3" s="343"/>
      <c r="AJ3" s="343"/>
      <c r="AK3" s="343"/>
      <c r="AL3" s="343"/>
      <c r="AM3" s="343"/>
      <c r="AN3" s="343"/>
      <c r="AO3" s="343"/>
      <c r="AP3" s="343"/>
      <c r="AQ3" s="343"/>
      <c r="AR3" s="343"/>
      <c r="AS3" s="343"/>
      <c r="AT3" s="343"/>
      <c r="AU3" s="343"/>
      <c r="AV3" s="343"/>
      <c r="AW3" s="343"/>
      <c r="AX3" s="343"/>
      <c r="AY3" s="343"/>
      <c r="AZ3" s="343"/>
      <c r="BA3" s="343"/>
      <c r="BB3" s="343"/>
      <c r="BC3" s="343"/>
      <c r="BD3" s="343"/>
      <c r="BE3" s="343"/>
      <c r="BF3" s="343"/>
      <c r="BG3" s="343"/>
      <c r="BH3" s="343"/>
      <c r="BI3" s="343"/>
      <c r="BJ3" s="343"/>
      <c r="BK3" s="343"/>
      <c r="BL3" s="343"/>
      <c r="BM3" s="343"/>
      <c r="BN3" s="343"/>
      <c r="BO3" s="343"/>
      <c r="BP3" s="343"/>
      <c r="BQ3" s="343"/>
      <c r="BR3" s="343"/>
      <c r="BS3" s="343"/>
      <c r="BT3" s="343"/>
      <c r="BU3" s="343"/>
      <c r="BV3" s="343"/>
      <c r="BW3" s="343"/>
      <c r="BX3" s="343"/>
      <c r="BY3" s="343"/>
      <c r="BZ3" s="343"/>
      <c r="CA3" s="343"/>
      <c r="CB3" s="343"/>
      <c r="CC3" s="343"/>
      <c r="CD3" s="343"/>
      <c r="CE3" s="343"/>
      <c r="CF3" s="343"/>
      <c r="CG3" s="343"/>
      <c r="CH3" s="343"/>
      <c r="CI3" s="343"/>
      <c r="CJ3" s="343"/>
      <c r="CK3" s="343"/>
      <c r="CL3" s="343"/>
      <c r="CM3" s="343"/>
      <c r="CN3" s="343"/>
      <c r="CO3" s="343"/>
      <c r="CP3" s="343"/>
      <c r="CQ3" s="343"/>
      <c r="CR3" s="343"/>
      <c r="CS3" s="343"/>
      <c r="CT3" s="343"/>
      <c r="CU3" s="343"/>
      <c r="CV3" s="343"/>
      <c r="CW3" s="343"/>
      <c r="CX3" s="343"/>
      <c r="CY3" s="343"/>
      <c r="CZ3" s="343"/>
      <c r="DA3" s="343"/>
      <c r="DB3" s="343"/>
      <c r="DC3" s="343"/>
      <c r="DD3" s="343"/>
      <c r="DE3" s="343"/>
      <c r="DF3" s="343"/>
      <c r="DG3" s="343"/>
      <c r="DH3" s="343"/>
      <c r="DI3" s="343"/>
      <c r="DJ3" s="343"/>
      <c r="DK3" s="343"/>
      <c r="DL3" s="343"/>
      <c r="DM3" s="343"/>
      <c r="DN3" s="343"/>
      <c r="DO3" s="343"/>
      <c r="DP3" s="343"/>
      <c r="DQ3" s="343"/>
      <c r="DR3" s="343"/>
      <c r="DS3" s="343"/>
      <c r="DT3" s="343"/>
      <c r="DU3" s="343"/>
      <c r="DV3" s="343"/>
      <c r="DW3" s="343"/>
      <c r="DX3" s="343"/>
      <c r="DY3" s="343"/>
      <c r="DZ3" s="343"/>
      <c r="EA3" s="343"/>
      <c r="EB3" s="343"/>
      <c r="EC3" s="343"/>
      <c r="ED3" s="343"/>
      <c r="EE3" s="343"/>
      <c r="EF3" s="343"/>
      <c r="EG3" s="343"/>
      <c r="EH3" s="343"/>
      <c r="EI3" s="343"/>
      <c r="EJ3" s="343"/>
      <c r="EK3" s="343"/>
      <c r="EL3" s="343"/>
      <c r="EM3" s="343"/>
      <c r="EN3" s="343"/>
      <c r="EO3" s="343"/>
      <c r="EP3" s="343"/>
      <c r="EQ3" s="343"/>
      <c r="ER3" s="343"/>
      <c r="ES3" s="343"/>
      <c r="ET3" s="343"/>
      <c r="EU3" s="343"/>
      <c r="EV3" s="343"/>
      <c r="EW3" s="343"/>
      <c r="EX3" s="343"/>
      <c r="EY3" s="343"/>
      <c r="EZ3" s="343"/>
      <c r="FA3" s="343"/>
      <c r="FB3" s="343"/>
      <c r="FC3" s="343"/>
      <c r="FD3" s="343"/>
      <c r="FE3" s="343"/>
      <c r="FF3" s="343"/>
      <c r="FG3" s="343"/>
      <c r="FH3" s="343"/>
      <c r="FI3" s="343"/>
      <c r="FJ3" s="343"/>
      <c r="FK3" s="343"/>
      <c r="FL3" s="343"/>
      <c r="FM3" s="343"/>
      <c r="FN3" s="343"/>
      <c r="FO3" s="343"/>
      <c r="FP3" s="343"/>
      <c r="FQ3" s="343"/>
      <c r="FR3" s="343"/>
      <c r="FS3" s="343"/>
      <c r="FT3" s="343"/>
      <c r="FU3" s="343"/>
      <c r="FV3" s="343"/>
      <c r="FW3" s="343"/>
      <c r="FX3" s="343"/>
      <c r="FY3" s="343"/>
      <c r="FZ3" s="343"/>
      <c r="GA3" s="343"/>
      <c r="GB3" s="343"/>
      <c r="GC3" s="343"/>
      <c r="GD3" s="343"/>
      <c r="GE3" s="343"/>
      <c r="GF3" s="343"/>
      <c r="GG3" s="343"/>
      <c r="GH3" s="343"/>
      <c r="GI3" s="343"/>
      <c r="GJ3" s="343"/>
      <c r="GK3" s="343"/>
      <c r="GL3" s="343"/>
      <c r="GM3" s="343"/>
      <c r="GN3" s="343"/>
      <c r="GO3" s="343"/>
      <c r="GP3" s="343"/>
      <c r="GQ3" s="343"/>
      <c r="GR3" s="343"/>
      <c r="GS3" s="343"/>
      <c r="GT3" s="343"/>
      <c r="GU3" s="343"/>
      <c r="GV3" s="343"/>
      <c r="GW3" s="343"/>
      <c r="GX3" s="343"/>
      <c r="GY3" s="343"/>
      <c r="GZ3" s="343"/>
      <c r="HA3" s="343"/>
      <c r="HB3" s="343"/>
      <c r="HC3" s="343"/>
      <c r="HD3" s="343"/>
      <c r="HE3" s="343"/>
      <c r="HF3" s="343"/>
      <c r="HG3" s="343"/>
      <c r="HH3" s="343"/>
      <c r="HI3" s="343"/>
      <c r="HJ3" s="343"/>
      <c r="HK3" s="343"/>
      <c r="HL3" s="343"/>
      <c r="HM3" s="343"/>
      <c r="HN3" s="343"/>
      <c r="HO3" s="343"/>
      <c r="HP3" s="343"/>
      <c r="HQ3" s="343"/>
      <c r="HR3" s="343"/>
      <c r="HS3" s="343"/>
      <c r="HT3" s="343"/>
      <c r="HU3" s="343"/>
      <c r="HV3" s="343"/>
      <c r="HW3" s="343"/>
      <c r="HX3" s="343"/>
      <c r="HY3" s="343"/>
      <c r="HZ3" s="343"/>
      <c r="IA3" s="343"/>
      <c r="IB3" s="343"/>
      <c r="IC3" s="343"/>
      <c r="ID3" s="343"/>
      <c r="IE3" s="343"/>
      <c r="IF3" s="343"/>
      <c r="IG3" s="343"/>
      <c r="IH3" s="343"/>
      <c r="II3" s="343"/>
      <c r="IJ3" s="343"/>
      <c r="IK3" s="343"/>
      <c r="IL3" s="343"/>
      <c r="IM3" s="343"/>
      <c r="IN3" s="343"/>
      <c r="IO3" s="343"/>
      <c r="IP3" s="343"/>
      <c r="IQ3" s="343"/>
      <c r="IR3" s="343"/>
      <c r="IS3" s="343"/>
      <c r="IT3" s="343"/>
      <c r="IU3" s="343"/>
      <c r="IV3" s="343"/>
    </row>
    <row r="4" spans="1:256" ht="22.5" customHeight="1">
      <c r="A4" s="398"/>
      <c r="B4" s="398"/>
      <c r="C4" s="400" t="s">
        <v>372</v>
      </c>
      <c r="D4" s="400"/>
      <c r="E4" s="400"/>
      <c r="F4" s="407"/>
      <c r="G4" s="407"/>
      <c r="H4" s="407"/>
      <c r="I4" s="407"/>
      <c r="J4" s="407"/>
      <c r="K4" s="407"/>
      <c r="L4" s="407"/>
      <c r="M4" s="407"/>
      <c r="N4" s="398"/>
      <c r="O4" s="398"/>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43"/>
      <c r="AP4" s="343"/>
      <c r="AQ4" s="343"/>
      <c r="AR4" s="343"/>
      <c r="AS4" s="343"/>
      <c r="AT4" s="343"/>
      <c r="AU4" s="343"/>
      <c r="AV4" s="343"/>
      <c r="AW4" s="343"/>
      <c r="AX4" s="343"/>
      <c r="AY4" s="343"/>
      <c r="AZ4" s="343"/>
      <c r="BA4" s="343"/>
      <c r="BB4" s="343"/>
      <c r="BC4" s="343"/>
      <c r="BD4" s="343"/>
      <c r="BE4" s="343"/>
      <c r="BF4" s="343"/>
      <c r="BG4" s="343"/>
      <c r="BH4" s="343"/>
      <c r="BI4" s="343"/>
      <c r="BJ4" s="343"/>
      <c r="BK4" s="343"/>
      <c r="BL4" s="343"/>
      <c r="BM4" s="343"/>
      <c r="BN4" s="343"/>
      <c r="BO4" s="343"/>
      <c r="BP4" s="343"/>
      <c r="BQ4" s="343"/>
      <c r="BR4" s="343"/>
      <c r="BS4" s="343"/>
      <c r="BT4" s="343"/>
      <c r="BU4" s="343"/>
      <c r="BV4" s="343"/>
      <c r="BW4" s="343"/>
      <c r="BX4" s="343"/>
      <c r="BY4" s="343"/>
      <c r="BZ4" s="343"/>
      <c r="CA4" s="343"/>
      <c r="CB4" s="343"/>
      <c r="CC4" s="343"/>
      <c r="CD4" s="343"/>
      <c r="CE4" s="343"/>
      <c r="CF4" s="343"/>
      <c r="CG4" s="343"/>
      <c r="CH4" s="343"/>
      <c r="CI4" s="343"/>
      <c r="CJ4" s="343"/>
      <c r="CK4" s="343"/>
      <c r="CL4" s="343"/>
      <c r="CM4" s="343"/>
      <c r="CN4" s="343"/>
      <c r="CO4" s="343"/>
      <c r="CP4" s="343"/>
      <c r="CQ4" s="343"/>
      <c r="CR4" s="343"/>
      <c r="CS4" s="343"/>
      <c r="CT4" s="343"/>
      <c r="CU4" s="343"/>
      <c r="CV4" s="343"/>
      <c r="CW4" s="343"/>
      <c r="CX4" s="343"/>
      <c r="CY4" s="343"/>
      <c r="CZ4" s="343"/>
      <c r="DA4" s="343"/>
      <c r="DB4" s="343"/>
      <c r="DC4" s="343"/>
      <c r="DD4" s="343"/>
      <c r="DE4" s="343"/>
      <c r="DF4" s="343"/>
      <c r="DG4" s="343"/>
      <c r="DH4" s="343"/>
      <c r="DI4" s="343"/>
      <c r="DJ4" s="343"/>
      <c r="DK4" s="343"/>
      <c r="DL4" s="343"/>
      <c r="DM4" s="343"/>
      <c r="DN4" s="343"/>
      <c r="DO4" s="343"/>
      <c r="DP4" s="343"/>
      <c r="DQ4" s="343"/>
      <c r="DR4" s="343"/>
      <c r="DS4" s="343"/>
      <c r="DT4" s="343"/>
      <c r="DU4" s="343"/>
      <c r="DV4" s="343"/>
      <c r="DW4" s="343"/>
      <c r="DX4" s="343"/>
      <c r="DY4" s="343"/>
      <c r="DZ4" s="343"/>
      <c r="EA4" s="343"/>
      <c r="EB4" s="343"/>
      <c r="EC4" s="343"/>
      <c r="ED4" s="343"/>
      <c r="EE4" s="343"/>
      <c r="EF4" s="343"/>
      <c r="EG4" s="343"/>
      <c r="EH4" s="343"/>
      <c r="EI4" s="343"/>
      <c r="EJ4" s="343"/>
      <c r="EK4" s="343"/>
      <c r="EL4" s="343"/>
      <c r="EM4" s="343"/>
      <c r="EN4" s="343"/>
      <c r="EO4" s="343"/>
      <c r="EP4" s="343"/>
      <c r="EQ4" s="343"/>
      <c r="ER4" s="343"/>
      <c r="ES4" s="343"/>
      <c r="ET4" s="343"/>
      <c r="EU4" s="343"/>
      <c r="EV4" s="343"/>
      <c r="EW4" s="343"/>
      <c r="EX4" s="343"/>
      <c r="EY4" s="343"/>
      <c r="EZ4" s="343"/>
      <c r="FA4" s="343"/>
      <c r="FB4" s="343"/>
      <c r="FC4" s="343"/>
      <c r="FD4" s="343"/>
      <c r="FE4" s="343"/>
      <c r="FF4" s="343"/>
      <c r="FG4" s="343"/>
      <c r="FH4" s="343"/>
      <c r="FI4" s="343"/>
      <c r="FJ4" s="343"/>
      <c r="FK4" s="343"/>
      <c r="FL4" s="343"/>
      <c r="FM4" s="343"/>
      <c r="FN4" s="343"/>
      <c r="FO4" s="343"/>
      <c r="FP4" s="343"/>
      <c r="FQ4" s="343"/>
      <c r="FR4" s="343"/>
      <c r="FS4" s="343"/>
      <c r="FT4" s="343"/>
      <c r="FU4" s="343"/>
      <c r="FV4" s="343"/>
      <c r="FW4" s="343"/>
      <c r="FX4" s="343"/>
      <c r="FY4" s="343"/>
      <c r="FZ4" s="343"/>
      <c r="GA4" s="343"/>
      <c r="GB4" s="343"/>
      <c r="GC4" s="343"/>
      <c r="GD4" s="343"/>
      <c r="GE4" s="343"/>
      <c r="GF4" s="343"/>
      <c r="GG4" s="343"/>
      <c r="GH4" s="343"/>
      <c r="GI4" s="343"/>
      <c r="GJ4" s="343"/>
      <c r="GK4" s="343"/>
      <c r="GL4" s="343"/>
      <c r="GM4" s="343"/>
      <c r="GN4" s="343"/>
      <c r="GO4" s="343"/>
      <c r="GP4" s="343"/>
      <c r="GQ4" s="343"/>
      <c r="GR4" s="343"/>
      <c r="GS4" s="343"/>
      <c r="GT4" s="343"/>
      <c r="GU4" s="343"/>
      <c r="GV4" s="343"/>
      <c r="GW4" s="343"/>
      <c r="GX4" s="343"/>
      <c r="GY4" s="343"/>
      <c r="GZ4" s="343"/>
      <c r="HA4" s="343"/>
      <c r="HB4" s="343"/>
      <c r="HC4" s="343"/>
      <c r="HD4" s="343"/>
      <c r="HE4" s="343"/>
      <c r="HF4" s="343"/>
      <c r="HG4" s="343"/>
      <c r="HH4" s="343"/>
      <c r="HI4" s="343"/>
      <c r="HJ4" s="343"/>
      <c r="HK4" s="343"/>
      <c r="HL4" s="343"/>
      <c r="HM4" s="343"/>
      <c r="HN4" s="343"/>
      <c r="HO4" s="343"/>
      <c r="HP4" s="343"/>
      <c r="HQ4" s="343"/>
      <c r="HR4" s="343"/>
      <c r="HS4" s="343"/>
      <c r="HT4" s="343"/>
      <c r="HU4" s="343"/>
      <c r="HV4" s="343"/>
      <c r="HW4" s="343"/>
      <c r="HX4" s="343"/>
      <c r="HY4" s="343"/>
      <c r="HZ4" s="343"/>
      <c r="IA4" s="343"/>
      <c r="IB4" s="343"/>
      <c r="IC4" s="343"/>
      <c r="ID4" s="343"/>
      <c r="IE4" s="343"/>
      <c r="IF4" s="343"/>
      <c r="IG4" s="343"/>
      <c r="IH4" s="343"/>
      <c r="II4" s="343"/>
      <c r="IJ4" s="343"/>
      <c r="IK4" s="343"/>
      <c r="IL4" s="343"/>
      <c r="IM4" s="343"/>
      <c r="IN4" s="343"/>
      <c r="IO4" s="343"/>
      <c r="IP4" s="343"/>
      <c r="IQ4" s="343"/>
      <c r="IR4" s="343"/>
      <c r="IS4" s="343"/>
      <c r="IT4" s="343"/>
      <c r="IU4" s="343"/>
      <c r="IV4" s="343"/>
    </row>
    <row r="5" spans="1:256" ht="15" customHeight="1">
      <c r="A5" s="343"/>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c r="AD5" s="343"/>
      <c r="AE5" s="343"/>
      <c r="AF5" s="343"/>
      <c r="AG5" s="343"/>
      <c r="AH5" s="343"/>
      <c r="AI5" s="343"/>
      <c r="AJ5" s="343"/>
      <c r="AK5" s="343"/>
      <c r="AL5" s="343"/>
      <c r="AM5" s="343"/>
      <c r="AN5" s="343"/>
      <c r="AO5" s="343"/>
      <c r="AP5" s="343"/>
      <c r="AQ5" s="343"/>
      <c r="AR5" s="343"/>
      <c r="AS5" s="343"/>
      <c r="AT5" s="343"/>
      <c r="AU5" s="343"/>
      <c r="AV5" s="343"/>
      <c r="AW5" s="343"/>
      <c r="AX5" s="343"/>
      <c r="AY5" s="343"/>
      <c r="AZ5" s="343"/>
      <c r="BA5" s="343"/>
      <c r="BB5" s="343"/>
      <c r="BC5" s="343"/>
      <c r="BD5" s="343"/>
      <c r="BE5" s="343"/>
      <c r="BF5" s="343"/>
      <c r="BG5" s="343"/>
      <c r="BH5" s="343"/>
      <c r="BI5" s="343"/>
      <c r="BJ5" s="343"/>
      <c r="BK5" s="343"/>
      <c r="BL5" s="343"/>
      <c r="BM5" s="343"/>
      <c r="BN5" s="343"/>
      <c r="BO5" s="343"/>
      <c r="BP5" s="343"/>
      <c r="BQ5" s="343"/>
      <c r="BR5" s="343"/>
      <c r="BS5" s="343"/>
      <c r="BT5" s="343"/>
      <c r="BU5" s="343"/>
      <c r="BV5" s="343"/>
      <c r="BW5" s="343"/>
      <c r="BX5" s="343"/>
      <c r="BY5" s="343"/>
      <c r="BZ5" s="343"/>
      <c r="CA5" s="343"/>
      <c r="CB5" s="343"/>
      <c r="CC5" s="343"/>
      <c r="CD5" s="343"/>
      <c r="CE5" s="343"/>
      <c r="CF5" s="343"/>
      <c r="CG5" s="343"/>
      <c r="CH5" s="343"/>
      <c r="CI5" s="343"/>
      <c r="CJ5" s="343"/>
      <c r="CK5" s="343"/>
      <c r="CL5" s="343"/>
      <c r="CM5" s="343"/>
      <c r="CN5" s="343"/>
      <c r="CO5" s="343"/>
      <c r="CP5" s="343"/>
      <c r="CQ5" s="343"/>
      <c r="CR5" s="343"/>
      <c r="CS5" s="343"/>
      <c r="CT5" s="343"/>
      <c r="CU5" s="343"/>
      <c r="CV5" s="343"/>
      <c r="CW5" s="343"/>
      <c r="CX5" s="343"/>
      <c r="CY5" s="343"/>
      <c r="CZ5" s="343"/>
      <c r="DA5" s="343"/>
      <c r="DB5" s="343"/>
      <c r="DC5" s="343"/>
      <c r="DD5" s="343"/>
      <c r="DE5" s="343"/>
      <c r="DF5" s="343"/>
      <c r="DG5" s="343"/>
      <c r="DH5" s="343"/>
      <c r="DI5" s="343"/>
      <c r="DJ5" s="343"/>
      <c r="DK5" s="343"/>
      <c r="DL5" s="343"/>
      <c r="DM5" s="343"/>
      <c r="DN5" s="343"/>
      <c r="DO5" s="343"/>
      <c r="DP5" s="343"/>
      <c r="DQ5" s="343"/>
      <c r="DR5" s="343"/>
      <c r="DS5" s="343"/>
      <c r="DT5" s="343"/>
      <c r="DU5" s="343"/>
      <c r="DV5" s="343"/>
      <c r="DW5" s="343"/>
      <c r="DX5" s="343"/>
      <c r="DY5" s="343"/>
      <c r="DZ5" s="343"/>
      <c r="EA5" s="343"/>
      <c r="EB5" s="343"/>
      <c r="EC5" s="343"/>
      <c r="ED5" s="343"/>
      <c r="EE5" s="343"/>
      <c r="EF5" s="343"/>
      <c r="EG5" s="343"/>
      <c r="EH5" s="343"/>
      <c r="EI5" s="343"/>
      <c r="EJ5" s="343"/>
      <c r="EK5" s="343"/>
      <c r="EL5" s="343"/>
      <c r="EM5" s="343"/>
      <c r="EN5" s="343"/>
      <c r="EO5" s="343"/>
      <c r="EP5" s="343"/>
      <c r="EQ5" s="343"/>
      <c r="ER5" s="343"/>
      <c r="ES5" s="343"/>
      <c r="ET5" s="343"/>
      <c r="EU5" s="343"/>
      <c r="EV5" s="343"/>
      <c r="EW5" s="343"/>
      <c r="EX5" s="343"/>
      <c r="EY5" s="343"/>
      <c r="EZ5" s="343"/>
      <c r="FA5" s="343"/>
      <c r="FB5" s="343"/>
      <c r="FC5" s="343"/>
      <c r="FD5" s="343"/>
      <c r="FE5" s="343"/>
      <c r="FF5" s="343"/>
      <c r="FG5" s="343"/>
      <c r="FH5" s="343"/>
      <c r="FI5" s="343"/>
      <c r="FJ5" s="343"/>
      <c r="FK5" s="343"/>
      <c r="FL5" s="343"/>
      <c r="FM5" s="343"/>
      <c r="FN5" s="343"/>
      <c r="FO5" s="343"/>
      <c r="FP5" s="343"/>
      <c r="FQ5" s="343"/>
      <c r="FR5" s="343"/>
      <c r="FS5" s="343"/>
      <c r="FT5" s="343"/>
      <c r="FU5" s="343"/>
      <c r="FV5" s="343"/>
      <c r="FW5" s="343"/>
      <c r="FX5" s="343"/>
      <c r="FY5" s="343"/>
      <c r="FZ5" s="343"/>
      <c r="GA5" s="343"/>
      <c r="GB5" s="343"/>
      <c r="GC5" s="343"/>
      <c r="GD5" s="343"/>
      <c r="GE5" s="343"/>
      <c r="GF5" s="343"/>
      <c r="GG5" s="343"/>
      <c r="GH5" s="343"/>
      <c r="GI5" s="343"/>
      <c r="GJ5" s="343"/>
      <c r="GK5" s="343"/>
      <c r="GL5" s="343"/>
      <c r="GM5" s="343"/>
      <c r="GN5" s="343"/>
      <c r="GO5" s="343"/>
      <c r="GP5" s="343"/>
      <c r="GQ5" s="343"/>
      <c r="GR5" s="343"/>
      <c r="GS5" s="343"/>
      <c r="GT5" s="343"/>
      <c r="GU5" s="343"/>
      <c r="GV5" s="343"/>
      <c r="GW5" s="343"/>
      <c r="GX5" s="343"/>
      <c r="GY5" s="343"/>
      <c r="GZ5" s="343"/>
      <c r="HA5" s="343"/>
      <c r="HB5" s="343"/>
      <c r="HC5" s="343"/>
      <c r="HD5" s="343"/>
      <c r="HE5" s="343"/>
      <c r="HF5" s="343"/>
      <c r="HG5" s="343"/>
      <c r="HH5" s="343"/>
      <c r="HI5" s="343"/>
      <c r="HJ5" s="343"/>
      <c r="HK5" s="343"/>
      <c r="HL5" s="343"/>
      <c r="HM5" s="343"/>
      <c r="HN5" s="343"/>
      <c r="HO5" s="343"/>
      <c r="HP5" s="343"/>
      <c r="HQ5" s="343"/>
      <c r="HR5" s="343"/>
      <c r="HS5" s="343"/>
      <c r="HT5" s="343"/>
      <c r="HU5" s="343"/>
      <c r="HV5" s="343"/>
      <c r="HW5" s="343"/>
      <c r="HX5" s="343"/>
      <c r="HY5" s="343"/>
      <c r="HZ5" s="343"/>
      <c r="IA5" s="343"/>
      <c r="IB5" s="343"/>
      <c r="IC5" s="343"/>
      <c r="ID5" s="343"/>
      <c r="IE5" s="343"/>
      <c r="IF5" s="343"/>
      <c r="IG5" s="343"/>
      <c r="IH5" s="343"/>
      <c r="II5" s="343"/>
      <c r="IJ5" s="343"/>
      <c r="IK5" s="343"/>
      <c r="IL5" s="343"/>
      <c r="IM5" s="343"/>
      <c r="IN5" s="343"/>
      <c r="IO5" s="343"/>
      <c r="IP5" s="343"/>
      <c r="IQ5" s="343"/>
      <c r="IR5" s="343"/>
      <c r="IS5" s="343"/>
      <c r="IT5" s="343"/>
      <c r="IU5" s="343"/>
      <c r="IV5" s="343"/>
    </row>
    <row r="6" spans="1:256" ht="15" customHeight="1">
      <c r="A6" s="400" t="s">
        <v>343</v>
      </c>
      <c r="B6" s="400"/>
      <c r="C6" s="400"/>
      <c r="D6" s="400"/>
      <c r="E6" s="400"/>
      <c r="F6" s="400"/>
      <c r="G6" s="400"/>
      <c r="H6" s="400"/>
      <c r="I6" s="400"/>
      <c r="J6" s="400"/>
      <c r="K6" s="400"/>
      <c r="L6" s="400"/>
      <c r="M6" s="400"/>
      <c r="N6" s="400"/>
      <c r="O6" s="400"/>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343"/>
      <c r="BU6" s="343"/>
      <c r="BV6" s="343"/>
      <c r="BW6" s="343"/>
      <c r="BX6" s="343"/>
      <c r="BY6" s="343"/>
      <c r="BZ6" s="343"/>
      <c r="CA6" s="343"/>
      <c r="CB6" s="343"/>
      <c r="CC6" s="343"/>
      <c r="CD6" s="343"/>
      <c r="CE6" s="343"/>
      <c r="CF6" s="343"/>
      <c r="CG6" s="343"/>
      <c r="CH6" s="343"/>
      <c r="CI6" s="343"/>
      <c r="CJ6" s="343"/>
      <c r="CK6" s="343"/>
      <c r="CL6" s="343"/>
      <c r="CM6" s="343"/>
      <c r="CN6" s="343"/>
      <c r="CO6" s="343"/>
      <c r="CP6" s="343"/>
      <c r="CQ6" s="343"/>
      <c r="CR6" s="343"/>
      <c r="CS6" s="343"/>
      <c r="CT6" s="343"/>
      <c r="CU6" s="343"/>
      <c r="CV6" s="343"/>
      <c r="CW6" s="343"/>
      <c r="CX6" s="343"/>
      <c r="CY6" s="343"/>
      <c r="CZ6" s="343"/>
      <c r="DA6" s="343"/>
      <c r="DB6" s="343"/>
      <c r="DC6" s="343"/>
      <c r="DD6" s="343"/>
      <c r="DE6" s="343"/>
      <c r="DF6" s="343"/>
      <c r="DG6" s="343"/>
      <c r="DH6" s="343"/>
      <c r="DI6" s="343"/>
      <c r="DJ6" s="343"/>
      <c r="DK6" s="343"/>
      <c r="DL6" s="343"/>
      <c r="DM6" s="343"/>
      <c r="DN6" s="343"/>
      <c r="DO6" s="343"/>
      <c r="DP6" s="343"/>
      <c r="DQ6" s="343"/>
      <c r="DR6" s="343"/>
      <c r="DS6" s="343"/>
      <c r="DT6" s="343"/>
      <c r="DU6" s="343"/>
      <c r="DV6" s="343"/>
      <c r="DW6" s="343"/>
      <c r="DX6" s="343"/>
      <c r="DY6" s="343"/>
      <c r="DZ6" s="343"/>
      <c r="EA6" s="343"/>
      <c r="EB6" s="343"/>
      <c r="EC6" s="343"/>
      <c r="ED6" s="343"/>
      <c r="EE6" s="343"/>
      <c r="EF6" s="343"/>
      <c r="EG6" s="343"/>
      <c r="EH6" s="343"/>
      <c r="EI6" s="343"/>
      <c r="EJ6" s="343"/>
      <c r="EK6" s="343"/>
      <c r="EL6" s="343"/>
      <c r="EM6" s="343"/>
      <c r="EN6" s="343"/>
      <c r="EO6" s="343"/>
      <c r="EP6" s="343"/>
      <c r="EQ6" s="343"/>
      <c r="ER6" s="343"/>
      <c r="ES6" s="343"/>
      <c r="ET6" s="343"/>
      <c r="EU6" s="343"/>
      <c r="EV6" s="343"/>
      <c r="EW6" s="343"/>
      <c r="EX6" s="343"/>
      <c r="EY6" s="343"/>
      <c r="EZ6" s="343"/>
      <c r="FA6" s="343"/>
      <c r="FB6" s="343"/>
      <c r="FC6" s="343"/>
      <c r="FD6" s="343"/>
      <c r="FE6" s="343"/>
      <c r="FF6" s="343"/>
      <c r="FG6" s="343"/>
      <c r="FH6" s="343"/>
      <c r="FI6" s="343"/>
      <c r="FJ6" s="343"/>
      <c r="FK6" s="343"/>
      <c r="FL6" s="343"/>
      <c r="FM6" s="343"/>
      <c r="FN6" s="343"/>
      <c r="FO6" s="343"/>
      <c r="FP6" s="343"/>
      <c r="FQ6" s="343"/>
      <c r="FR6" s="343"/>
      <c r="FS6" s="343"/>
      <c r="FT6" s="343"/>
      <c r="FU6" s="343"/>
      <c r="FV6" s="343"/>
      <c r="FW6" s="343"/>
      <c r="FX6" s="343"/>
      <c r="FY6" s="343"/>
      <c r="FZ6" s="343"/>
      <c r="GA6" s="343"/>
      <c r="GB6" s="343"/>
      <c r="GC6" s="343"/>
      <c r="GD6" s="343"/>
      <c r="GE6" s="343"/>
      <c r="GF6" s="343"/>
      <c r="GG6" s="343"/>
      <c r="GH6" s="343"/>
      <c r="GI6" s="343"/>
      <c r="GJ6" s="343"/>
      <c r="GK6" s="343"/>
      <c r="GL6" s="343"/>
      <c r="GM6" s="343"/>
      <c r="GN6" s="343"/>
      <c r="GO6" s="343"/>
      <c r="GP6" s="343"/>
      <c r="GQ6" s="343"/>
      <c r="GR6" s="343"/>
      <c r="GS6" s="343"/>
      <c r="GT6" s="343"/>
      <c r="GU6" s="343"/>
      <c r="GV6" s="343"/>
      <c r="GW6" s="343"/>
      <c r="GX6" s="343"/>
      <c r="GY6" s="343"/>
      <c r="GZ6" s="343"/>
      <c r="HA6" s="343"/>
      <c r="HB6" s="343"/>
      <c r="HC6" s="343"/>
      <c r="HD6" s="343"/>
      <c r="HE6" s="343"/>
      <c r="HF6" s="343"/>
      <c r="HG6" s="343"/>
      <c r="HH6" s="343"/>
      <c r="HI6" s="343"/>
      <c r="HJ6" s="343"/>
      <c r="HK6" s="343"/>
      <c r="HL6" s="343"/>
      <c r="HM6" s="343"/>
      <c r="HN6" s="343"/>
      <c r="HO6" s="343"/>
      <c r="HP6" s="343"/>
      <c r="HQ6" s="343"/>
      <c r="HR6" s="343"/>
      <c r="HS6" s="343"/>
      <c r="HT6" s="343"/>
      <c r="HU6" s="343"/>
      <c r="HV6" s="343"/>
      <c r="HW6" s="343"/>
      <c r="HX6" s="343"/>
      <c r="HY6" s="343"/>
      <c r="HZ6" s="343"/>
      <c r="IA6" s="343"/>
      <c r="IB6" s="343"/>
      <c r="IC6" s="343"/>
      <c r="ID6" s="343"/>
      <c r="IE6" s="343"/>
      <c r="IF6" s="343"/>
      <c r="IG6" s="343"/>
      <c r="IH6" s="343"/>
      <c r="II6" s="343"/>
      <c r="IJ6" s="343"/>
      <c r="IK6" s="343"/>
      <c r="IL6" s="343"/>
      <c r="IM6" s="343"/>
      <c r="IN6" s="343"/>
      <c r="IO6" s="343"/>
      <c r="IP6" s="343"/>
      <c r="IQ6" s="343"/>
      <c r="IR6" s="343"/>
      <c r="IS6" s="343"/>
      <c r="IT6" s="343"/>
      <c r="IU6" s="343"/>
      <c r="IV6" s="343"/>
    </row>
    <row r="9" spans="1:256" ht="15" customHeight="1">
      <c r="A9" s="397" t="s">
        <v>37</v>
      </c>
      <c r="B9" s="343"/>
      <c r="C9" s="343"/>
      <c r="D9" s="343"/>
      <c r="E9" s="343"/>
      <c r="F9" s="343"/>
      <c r="G9" s="343"/>
      <c r="H9" s="343"/>
      <c r="I9" s="343"/>
      <c r="J9" s="343"/>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3"/>
      <c r="AL9" s="343"/>
      <c r="AM9" s="343"/>
      <c r="AN9" s="343"/>
      <c r="AO9" s="343"/>
      <c r="AP9" s="343"/>
      <c r="AQ9" s="343"/>
      <c r="AR9" s="343"/>
      <c r="AS9" s="343"/>
      <c r="AT9" s="343"/>
      <c r="AU9" s="343"/>
      <c r="AV9" s="343"/>
      <c r="AW9" s="343"/>
      <c r="AX9" s="343"/>
      <c r="AY9" s="343"/>
      <c r="AZ9" s="343"/>
      <c r="BA9" s="343"/>
      <c r="BB9" s="343"/>
      <c r="BC9" s="343"/>
      <c r="BD9" s="343"/>
      <c r="BE9" s="343"/>
      <c r="BF9" s="343"/>
      <c r="BG9" s="343"/>
      <c r="BH9" s="343"/>
      <c r="BI9" s="343"/>
      <c r="BJ9" s="343"/>
      <c r="BK9" s="343"/>
      <c r="BL9" s="343"/>
      <c r="BM9" s="343"/>
      <c r="BN9" s="343"/>
      <c r="BO9" s="343"/>
      <c r="BP9" s="343"/>
      <c r="BQ9" s="343"/>
      <c r="BR9" s="343"/>
      <c r="BS9" s="343"/>
      <c r="BT9" s="343"/>
      <c r="BU9" s="343"/>
      <c r="BV9" s="343"/>
      <c r="BW9" s="343"/>
      <c r="BX9" s="343"/>
      <c r="BY9" s="343"/>
      <c r="BZ9" s="343"/>
      <c r="CA9" s="343"/>
      <c r="CB9" s="343"/>
      <c r="CC9" s="343"/>
      <c r="CD9" s="343"/>
      <c r="CE9" s="343"/>
      <c r="CF9" s="343"/>
      <c r="CG9" s="343"/>
      <c r="CH9" s="343"/>
      <c r="CI9" s="343"/>
      <c r="CJ9" s="343"/>
      <c r="CK9" s="343"/>
      <c r="CL9" s="343"/>
      <c r="CM9" s="343"/>
      <c r="CN9" s="343"/>
      <c r="CO9" s="343"/>
      <c r="CP9" s="343"/>
      <c r="CQ9" s="343"/>
      <c r="CR9" s="343"/>
      <c r="CS9" s="343"/>
      <c r="CT9" s="343"/>
      <c r="CU9" s="343"/>
      <c r="CV9" s="343"/>
      <c r="CW9" s="343"/>
      <c r="CX9" s="343"/>
      <c r="CY9" s="343"/>
      <c r="CZ9" s="343"/>
      <c r="DA9" s="343"/>
      <c r="DB9" s="343"/>
      <c r="DC9" s="343"/>
      <c r="DD9" s="343"/>
      <c r="DE9" s="343"/>
      <c r="DF9" s="343"/>
      <c r="DG9" s="343"/>
      <c r="DH9" s="343"/>
      <c r="DI9" s="343"/>
      <c r="DJ9" s="343"/>
      <c r="DK9" s="343"/>
      <c r="DL9" s="343"/>
      <c r="DM9" s="343"/>
      <c r="DN9" s="343"/>
      <c r="DO9" s="343"/>
      <c r="DP9" s="343"/>
      <c r="DQ9" s="343"/>
      <c r="DR9" s="343"/>
      <c r="DS9" s="343"/>
      <c r="DT9" s="343"/>
      <c r="DU9" s="343"/>
      <c r="DV9" s="343"/>
      <c r="DW9" s="343"/>
      <c r="DX9" s="343"/>
      <c r="DY9" s="343"/>
      <c r="DZ9" s="343"/>
      <c r="EA9" s="343"/>
      <c r="EB9" s="343"/>
      <c r="EC9" s="343"/>
      <c r="ED9" s="343"/>
      <c r="EE9" s="343"/>
      <c r="EF9" s="343"/>
      <c r="EG9" s="343"/>
      <c r="EH9" s="343"/>
      <c r="EI9" s="343"/>
      <c r="EJ9" s="343"/>
      <c r="EK9" s="343"/>
      <c r="EL9" s="343"/>
      <c r="EM9" s="343"/>
      <c r="EN9" s="343"/>
      <c r="EO9" s="343"/>
      <c r="EP9" s="343"/>
      <c r="EQ9" s="343"/>
      <c r="ER9" s="343"/>
      <c r="ES9" s="343"/>
      <c r="ET9" s="343"/>
      <c r="EU9" s="343"/>
      <c r="EV9" s="343"/>
      <c r="EW9" s="343"/>
      <c r="EX9" s="343"/>
      <c r="EY9" s="343"/>
      <c r="EZ9" s="343"/>
      <c r="FA9" s="343"/>
      <c r="FB9" s="343"/>
      <c r="FC9" s="343"/>
      <c r="FD9" s="343"/>
      <c r="FE9" s="343"/>
      <c r="FF9" s="343"/>
      <c r="FG9" s="343"/>
      <c r="FH9" s="343"/>
      <c r="FI9" s="343"/>
      <c r="FJ9" s="343"/>
      <c r="FK9" s="343"/>
      <c r="FL9" s="343"/>
      <c r="FM9" s="343"/>
      <c r="FN9" s="343"/>
      <c r="FO9" s="343"/>
      <c r="FP9" s="343"/>
      <c r="FQ9" s="343"/>
      <c r="FR9" s="343"/>
      <c r="FS9" s="343"/>
      <c r="FT9" s="343"/>
      <c r="FU9" s="343"/>
      <c r="FV9" s="343"/>
      <c r="FW9" s="343"/>
      <c r="FX9" s="343"/>
      <c r="FY9" s="343"/>
      <c r="FZ9" s="343"/>
      <c r="GA9" s="343"/>
      <c r="GB9" s="343"/>
      <c r="GC9" s="343"/>
      <c r="GD9" s="343"/>
      <c r="GE9" s="343"/>
      <c r="GF9" s="343"/>
      <c r="GG9" s="343"/>
      <c r="GH9" s="343"/>
      <c r="GI9" s="343"/>
      <c r="GJ9" s="343"/>
      <c r="GK9" s="343"/>
      <c r="GL9" s="343"/>
      <c r="GM9" s="343"/>
      <c r="GN9" s="343"/>
      <c r="GO9" s="343"/>
      <c r="GP9" s="343"/>
      <c r="GQ9" s="343"/>
      <c r="GR9" s="343"/>
      <c r="GS9" s="343"/>
      <c r="GT9" s="343"/>
      <c r="GU9" s="343"/>
      <c r="GV9" s="343"/>
      <c r="GW9" s="343"/>
      <c r="GX9" s="343"/>
      <c r="GY9" s="343"/>
      <c r="GZ9" s="343"/>
      <c r="HA9" s="343"/>
      <c r="HB9" s="343"/>
      <c r="HC9" s="343"/>
      <c r="HD9" s="343"/>
      <c r="HE9" s="343"/>
      <c r="HF9" s="343"/>
      <c r="HG9" s="343"/>
      <c r="HH9" s="343"/>
      <c r="HI9" s="343"/>
      <c r="HJ9" s="343"/>
      <c r="HK9" s="343"/>
      <c r="HL9" s="343"/>
      <c r="HM9" s="343"/>
      <c r="HN9" s="343"/>
      <c r="HO9" s="343"/>
      <c r="HP9" s="343"/>
      <c r="HQ9" s="343"/>
      <c r="HR9" s="343"/>
      <c r="HS9" s="343"/>
      <c r="HT9" s="343"/>
      <c r="HU9" s="343"/>
      <c r="HV9" s="343"/>
      <c r="HW9" s="343"/>
      <c r="HX9" s="343"/>
      <c r="HY9" s="343"/>
      <c r="HZ9" s="343"/>
      <c r="IA9" s="343"/>
      <c r="IB9" s="343"/>
      <c r="IC9" s="343"/>
      <c r="ID9" s="343"/>
      <c r="IE9" s="343"/>
      <c r="IF9" s="343"/>
      <c r="IG9" s="343"/>
      <c r="IH9" s="343"/>
      <c r="II9" s="343"/>
      <c r="IJ9" s="343"/>
      <c r="IK9" s="343"/>
      <c r="IL9" s="343"/>
      <c r="IM9" s="343"/>
      <c r="IN9" s="343"/>
      <c r="IO9" s="343"/>
      <c r="IP9" s="343"/>
      <c r="IQ9" s="343"/>
      <c r="IR9" s="343"/>
      <c r="IS9" s="343"/>
      <c r="IT9" s="343"/>
      <c r="IU9" s="343"/>
      <c r="IV9" s="343"/>
    </row>
    <row r="11" spans="1:256" ht="22.5" customHeight="1">
      <c r="A11" s="343"/>
      <c r="B11" s="343"/>
      <c r="C11" s="343"/>
      <c r="D11" s="401" t="s">
        <v>72</v>
      </c>
      <c r="E11" s="401"/>
      <c r="F11" s="409"/>
      <c r="G11" s="410"/>
      <c r="H11" s="410"/>
      <c r="I11" s="410"/>
      <c r="J11" s="410"/>
      <c r="K11" s="410"/>
      <c r="L11" s="410"/>
      <c r="M11" s="410"/>
      <c r="N11" s="410"/>
      <c r="O11" s="411"/>
      <c r="P11" s="343"/>
      <c r="Q11" s="343"/>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3"/>
      <c r="BK11" s="343"/>
      <c r="BL11" s="343"/>
      <c r="BM11" s="343"/>
      <c r="BN11" s="343"/>
      <c r="BO11" s="343"/>
      <c r="BP11" s="343"/>
      <c r="BQ11" s="343"/>
      <c r="BR11" s="343"/>
      <c r="BS11" s="343"/>
      <c r="BT11" s="343"/>
      <c r="BU11" s="343"/>
      <c r="BV11" s="343"/>
      <c r="BW11" s="343"/>
      <c r="BX11" s="343"/>
      <c r="BY11" s="343"/>
      <c r="BZ11" s="343"/>
      <c r="CA11" s="343"/>
      <c r="CB11" s="343"/>
      <c r="CC11" s="343"/>
      <c r="CD11" s="343"/>
      <c r="CE11" s="343"/>
      <c r="CF11" s="343"/>
      <c r="CG11" s="343"/>
      <c r="CH11" s="343"/>
      <c r="CI11" s="343"/>
      <c r="CJ11" s="343"/>
      <c r="CK11" s="343"/>
      <c r="CL11" s="343"/>
      <c r="CM11" s="343"/>
      <c r="CN11" s="343"/>
      <c r="CO11" s="343"/>
      <c r="CP11" s="343"/>
      <c r="CQ11" s="343"/>
      <c r="CR11" s="343"/>
      <c r="CS11" s="343"/>
      <c r="CT11" s="343"/>
      <c r="CU11" s="343"/>
      <c r="CV11" s="343"/>
      <c r="CW11" s="343"/>
      <c r="CX11" s="343"/>
      <c r="CY11" s="343"/>
      <c r="CZ11" s="343"/>
      <c r="DA11" s="343"/>
      <c r="DB11" s="343"/>
      <c r="DC11" s="343"/>
      <c r="DD11" s="343"/>
      <c r="DE11" s="343"/>
      <c r="DF11" s="343"/>
      <c r="DG11" s="343"/>
      <c r="DH11" s="343"/>
      <c r="DI11" s="343"/>
      <c r="DJ11" s="343"/>
      <c r="DK11" s="343"/>
      <c r="DL11" s="343"/>
      <c r="DM11" s="343"/>
      <c r="DN11" s="343"/>
      <c r="DO11" s="343"/>
      <c r="DP11" s="343"/>
      <c r="DQ11" s="343"/>
      <c r="DR11" s="343"/>
      <c r="DS11" s="343"/>
      <c r="DT11" s="343"/>
      <c r="DU11" s="343"/>
      <c r="DV11" s="343"/>
      <c r="DW11" s="343"/>
      <c r="DX11" s="343"/>
      <c r="DY11" s="343"/>
      <c r="DZ11" s="343"/>
      <c r="EA11" s="343"/>
      <c r="EB11" s="343"/>
      <c r="EC11" s="343"/>
      <c r="ED11" s="343"/>
      <c r="EE11" s="343"/>
      <c r="EF11" s="343"/>
      <c r="EG11" s="343"/>
      <c r="EH11" s="343"/>
      <c r="EI11" s="343"/>
      <c r="EJ11" s="343"/>
      <c r="EK11" s="343"/>
      <c r="EL11" s="343"/>
      <c r="EM11" s="343"/>
      <c r="EN11" s="343"/>
      <c r="EO11" s="343"/>
      <c r="EP11" s="343"/>
      <c r="EQ11" s="343"/>
      <c r="ER11" s="343"/>
      <c r="ES11" s="343"/>
      <c r="ET11" s="343"/>
      <c r="EU11" s="343"/>
      <c r="EV11" s="343"/>
      <c r="EW11" s="343"/>
      <c r="EX11" s="343"/>
      <c r="EY11" s="343"/>
      <c r="EZ11" s="343"/>
      <c r="FA11" s="343"/>
      <c r="FB11" s="343"/>
      <c r="FC11" s="343"/>
      <c r="FD11" s="343"/>
      <c r="FE11" s="343"/>
      <c r="FF11" s="343"/>
      <c r="FG11" s="343"/>
      <c r="FH11" s="343"/>
      <c r="FI11" s="343"/>
      <c r="FJ11" s="343"/>
      <c r="FK11" s="343"/>
      <c r="FL11" s="343"/>
      <c r="FM11" s="343"/>
      <c r="FN11" s="343"/>
      <c r="FO11" s="343"/>
      <c r="FP11" s="343"/>
      <c r="FQ11" s="343"/>
      <c r="FR11" s="343"/>
      <c r="FS11" s="343"/>
      <c r="FT11" s="343"/>
      <c r="FU11" s="343"/>
      <c r="FV11" s="343"/>
      <c r="FW11" s="343"/>
      <c r="FX11" s="343"/>
      <c r="FY11" s="343"/>
      <c r="FZ11" s="343"/>
      <c r="GA11" s="343"/>
      <c r="GB11" s="343"/>
      <c r="GC11" s="343"/>
      <c r="GD11" s="343"/>
      <c r="GE11" s="343"/>
      <c r="GF11" s="343"/>
      <c r="GG11" s="343"/>
      <c r="GH11" s="343"/>
      <c r="GI11" s="343"/>
      <c r="GJ11" s="343"/>
      <c r="GK11" s="343"/>
      <c r="GL11" s="343"/>
      <c r="GM11" s="343"/>
      <c r="GN11" s="343"/>
      <c r="GO11" s="343"/>
      <c r="GP11" s="343"/>
      <c r="GQ11" s="343"/>
      <c r="GR11" s="343"/>
      <c r="GS11" s="343"/>
      <c r="GT11" s="343"/>
      <c r="GU11" s="343"/>
      <c r="GV11" s="343"/>
      <c r="GW11" s="343"/>
      <c r="GX11" s="343"/>
      <c r="GY11" s="343"/>
      <c r="GZ11" s="343"/>
      <c r="HA11" s="343"/>
      <c r="HB11" s="343"/>
      <c r="HC11" s="343"/>
      <c r="HD11" s="343"/>
      <c r="HE11" s="343"/>
      <c r="HF11" s="343"/>
      <c r="HG11" s="343"/>
      <c r="HH11" s="343"/>
      <c r="HI11" s="343"/>
      <c r="HJ11" s="343"/>
      <c r="HK11" s="343"/>
      <c r="HL11" s="343"/>
      <c r="HM11" s="343"/>
      <c r="HN11" s="343"/>
      <c r="HO11" s="343"/>
      <c r="HP11" s="343"/>
      <c r="HQ11" s="343"/>
      <c r="HR11" s="343"/>
      <c r="HS11" s="343"/>
      <c r="HT11" s="343"/>
      <c r="HU11" s="343"/>
      <c r="HV11" s="343"/>
      <c r="HW11" s="343"/>
      <c r="HX11" s="343"/>
      <c r="HY11" s="343"/>
      <c r="HZ11" s="343"/>
      <c r="IA11" s="343"/>
      <c r="IB11" s="343"/>
      <c r="IC11" s="343"/>
      <c r="ID11" s="343"/>
      <c r="IE11" s="343"/>
      <c r="IF11" s="343"/>
      <c r="IG11" s="343"/>
      <c r="IH11" s="343"/>
      <c r="II11" s="343"/>
      <c r="IJ11" s="343"/>
      <c r="IK11" s="343"/>
      <c r="IL11" s="343"/>
      <c r="IM11" s="343"/>
      <c r="IN11" s="343"/>
      <c r="IO11" s="343"/>
      <c r="IP11" s="343"/>
      <c r="IQ11" s="343"/>
      <c r="IR11" s="343"/>
      <c r="IS11" s="343"/>
      <c r="IT11" s="343"/>
      <c r="IU11" s="343"/>
      <c r="IV11" s="343"/>
    </row>
    <row r="12" spans="1:256" ht="15" customHeight="1">
      <c r="A12" s="343"/>
      <c r="B12" s="343"/>
      <c r="C12" s="343"/>
      <c r="D12" s="407"/>
      <c r="E12" s="407"/>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3"/>
      <c r="BR12" s="343"/>
      <c r="BS12" s="343"/>
      <c r="BT12" s="343"/>
      <c r="BU12" s="343"/>
      <c r="BV12" s="343"/>
      <c r="BW12" s="343"/>
      <c r="BX12" s="343"/>
      <c r="BY12" s="343"/>
      <c r="BZ12" s="343"/>
      <c r="CA12" s="343"/>
      <c r="CB12" s="343"/>
      <c r="CC12" s="343"/>
      <c r="CD12" s="343"/>
      <c r="CE12" s="343"/>
      <c r="CF12" s="343"/>
      <c r="CG12" s="343"/>
      <c r="CH12" s="343"/>
      <c r="CI12" s="343"/>
      <c r="CJ12" s="343"/>
      <c r="CK12" s="343"/>
      <c r="CL12" s="343"/>
      <c r="CM12" s="343"/>
      <c r="CN12" s="343"/>
      <c r="CO12" s="343"/>
      <c r="CP12" s="343"/>
      <c r="CQ12" s="343"/>
      <c r="CR12" s="343"/>
      <c r="CS12" s="343"/>
      <c r="CT12" s="343"/>
      <c r="CU12" s="343"/>
      <c r="CV12" s="343"/>
      <c r="CW12" s="343"/>
      <c r="CX12" s="343"/>
      <c r="CY12" s="343"/>
      <c r="CZ12" s="343"/>
      <c r="DA12" s="343"/>
      <c r="DB12" s="343"/>
      <c r="DC12" s="343"/>
      <c r="DD12" s="343"/>
      <c r="DE12" s="343"/>
      <c r="DF12" s="343"/>
      <c r="DG12" s="343"/>
      <c r="DH12" s="343"/>
      <c r="DI12" s="343"/>
      <c r="DJ12" s="343"/>
      <c r="DK12" s="343"/>
      <c r="DL12" s="343"/>
      <c r="DM12" s="343"/>
      <c r="DN12" s="343"/>
      <c r="DO12" s="343"/>
      <c r="DP12" s="343"/>
      <c r="DQ12" s="343"/>
      <c r="DR12" s="343"/>
      <c r="DS12" s="343"/>
      <c r="DT12" s="343"/>
      <c r="DU12" s="343"/>
      <c r="DV12" s="343"/>
      <c r="DW12" s="343"/>
      <c r="DX12" s="343"/>
      <c r="DY12" s="343"/>
      <c r="DZ12" s="343"/>
      <c r="EA12" s="343"/>
      <c r="EB12" s="343"/>
      <c r="EC12" s="343"/>
      <c r="ED12" s="343"/>
      <c r="EE12" s="343"/>
      <c r="EF12" s="343"/>
      <c r="EG12" s="343"/>
      <c r="EH12" s="343"/>
      <c r="EI12" s="343"/>
      <c r="EJ12" s="343"/>
      <c r="EK12" s="343"/>
      <c r="EL12" s="343"/>
      <c r="EM12" s="343"/>
      <c r="EN12" s="343"/>
      <c r="EO12" s="343"/>
      <c r="EP12" s="343"/>
      <c r="EQ12" s="343"/>
      <c r="ER12" s="343"/>
      <c r="ES12" s="343"/>
      <c r="ET12" s="343"/>
      <c r="EU12" s="343"/>
      <c r="EV12" s="343"/>
      <c r="EW12" s="343"/>
      <c r="EX12" s="343"/>
      <c r="EY12" s="343"/>
      <c r="EZ12" s="343"/>
      <c r="FA12" s="343"/>
      <c r="FB12" s="343"/>
      <c r="FC12" s="343"/>
      <c r="FD12" s="343"/>
      <c r="FE12" s="343"/>
      <c r="FF12" s="343"/>
      <c r="FG12" s="343"/>
      <c r="FH12" s="343"/>
      <c r="FI12" s="343"/>
      <c r="FJ12" s="343"/>
      <c r="FK12" s="343"/>
      <c r="FL12" s="343"/>
      <c r="FM12" s="343"/>
      <c r="FN12" s="343"/>
      <c r="FO12" s="343"/>
      <c r="FP12" s="343"/>
      <c r="FQ12" s="343"/>
      <c r="FR12" s="343"/>
      <c r="FS12" s="343"/>
      <c r="FT12" s="343"/>
      <c r="FU12" s="343"/>
      <c r="FV12" s="343"/>
      <c r="FW12" s="343"/>
      <c r="FX12" s="343"/>
      <c r="FY12" s="343"/>
      <c r="FZ12" s="343"/>
      <c r="GA12" s="343"/>
      <c r="GB12" s="343"/>
      <c r="GC12" s="343"/>
      <c r="GD12" s="343"/>
      <c r="GE12" s="343"/>
      <c r="GF12" s="343"/>
      <c r="GG12" s="343"/>
      <c r="GH12" s="343"/>
      <c r="GI12" s="343"/>
      <c r="GJ12" s="343"/>
      <c r="GK12" s="343"/>
      <c r="GL12" s="343"/>
      <c r="GM12" s="343"/>
      <c r="GN12" s="343"/>
      <c r="GO12" s="343"/>
      <c r="GP12" s="343"/>
      <c r="GQ12" s="343"/>
      <c r="GR12" s="343"/>
      <c r="GS12" s="343"/>
      <c r="GT12" s="343"/>
      <c r="GU12" s="343"/>
      <c r="GV12" s="343"/>
      <c r="GW12" s="343"/>
      <c r="GX12" s="343"/>
      <c r="GY12" s="343"/>
      <c r="GZ12" s="343"/>
      <c r="HA12" s="343"/>
      <c r="HB12" s="343"/>
      <c r="HC12" s="343"/>
      <c r="HD12" s="343"/>
      <c r="HE12" s="343"/>
      <c r="HF12" s="343"/>
      <c r="HG12" s="343"/>
      <c r="HH12" s="343"/>
      <c r="HI12" s="343"/>
      <c r="HJ12" s="343"/>
      <c r="HK12" s="343"/>
      <c r="HL12" s="343"/>
      <c r="HM12" s="343"/>
      <c r="HN12" s="343"/>
      <c r="HO12" s="343"/>
      <c r="HP12" s="343"/>
      <c r="HQ12" s="343"/>
      <c r="HR12" s="343"/>
      <c r="HS12" s="343"/>
      <c r="HT12" s="343"/>
      <c r="HU12" s="343"/>
      <c r="HV12" s="343"/>
      <c r="HW12" s="343"/>
      <c r="HX12" s="343"/>
      <c r="HY12" s="343"/>
      <c r="HZ12" s="343"/>
      <c r="IA12" s="343"/>
      <c r="IB12" s="343"/>
      <c r="IC12" s="343"/>
      <c r="ID12" s="343"/>
      <c r="IE12" s="343"/>
      <c r="IF12" s="343"/>
      <c r="IG12" s="343"/>
      <c r="IH12" s="343"/>
      <c r="II12" s="343"/>
      <c r="IJ12" s="343"/>
      <c r="IK12" s="343"/>
      <c r="IL12" s="343"/>
      <c r="IM12" s="343"/>
      <c r="IN12" s="343"/>
      <c r="IO12" s="343"/>
      <c r="IP12" s="343"/>
      <c r="IQ12" s="343"/>
      <c r="IR12" s="343"/>
      <c r="IS12" s="343"/>
      <c r="IT12" s="343"/>
      <c r="IU12" s="343"/>
      <c r="IV12" s="343"/>
    </row>
    <row r="13" spans="1:256" ht="22.5" customHeight="1">
      <c r="A13" s="401" t="s">
        <v>63</v>
      </c>
      <c r="B13" s="401" t="s">
        <v>203</v>
      </c>
      <c r="C13" s="401" t="s">
        <v>374</v>
      </c>
      <c r="D13" s="401"/>
      <c r="E13" s="401"/>
      <c r="F13" s="401"/>
      <c r="G13" s="401"/>
      <c r="H13" s="401"/>
      <c r="I13" s="401"/>
      <c r="J13" s="401"/>
      <c r="K13" s="401"/>
      <c r="L13" s="401"/>
      <c r="M13" s="401"/>
      <c r="N13" s="401"/>
      <c r="O13" s="401"/>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c r="BT13" s="343"/>
      <c r="BU13" s="343"/>
      <c r="BV13" s="343"/>
      <c r="BW13" s="343"/>
      <c r="BX13" s="343"/>
      <c r="BY13" s="343"/>
      <c r="BZ13" s="343"/>
      <c r="CA13" s="343"/>
      <c r="CB13" s="343"/>
      <c r="CC13" s="343"/>
      <c r="CD13" s="343"/>
      <c r="CE13" s="343"/>
      <c r="CF13" s="343"/>
      <c r="CG13" s="343"/>
      <c r="CH13" s="343"/>
      <c r="CI13" s="343"/>
      <c r="CJ13" s="343"/>
      <c r="CK13" s="343"/>
      <c r="CL13" s="343"/>
      <c r="CM13" s="343"/>
      <c r="CN13" s="343"/>
      <c r="CO13" s="343"/>
      <c r="CP13" s="343"/>
      <c r="CQ13" s="343"/>
      <c r="CR13" s="343"/>
      <c r="CS13" s="343"/>
      <c r="CT13" s="343"/>
      <c r="CU13" s="343"/>
      <c r="CV13" s="343"/>
      <c r="CW13" s="343"/>
      <c r="CX13" s="343"/>
      <c r="CY13" s="343"/>
      <c r="CZ13" s="343"/>
      <c r="DA13" s="343"/>
      <c r="DB13" s="343"/>
      <c r="DC13" s="343"/>
      <c r="DD13" s="343"/>
      <c r="DE13" s="343"/>
      <c r="DF13" s="343"/>
      <c r="DG13" s="343"/>
      <c r="DH13" s="343"/>
      <c r="DI13" s="343"/>
      <c r="DJ13" s="343"/>
      <c r="DK13" s="343"/>
      <c r="DL13" s="343"/>
      <c r="DM13" s="343"/>
      <c r="DN13" s="343"/>
      <c r="DO13" s="343"/>
      <c r="DP13" s="343"/>
      <c r="DQ13" s="343"/>
      <c r="DR13" s="343"/>
      <c r="DS13" s="343"/>
      <c r="DT13" s="343"/>
      <c r="DU13" s="343"/>
      <c r="DV13" s="343"/>
      <c r="DW13" s="343"/>
      <c r="DX13" s="343"/>
      <c r="DY13" s="343"/>
      <c r="DZ13" s="343"/>
      <c r="EA13" s="343"/>
      <c r="EB13" s="343"/>
      <c r="EC13" s="343"/>
      <c r="ED13" s="343"/>
      <c r="EE13" s="343"/>
      <c r="EF13" s="343"/>
      <c r="EG13" s="343"/>
      <c r="EH13" s="343"/>
      <c r="EI13" s="343"/>
      <c r="EJ13" s="343"/>
      <c r="EK13" s="343"/>
      <c r="EL13" s="343"/>
      <c r="EM13" s="343"/>
      <c r="EN13" s="343"/>
      <c r="EO13" s="343"/>
      <c r="EP13" s="343"/>
      <c r="EQ13" s="343"/>
      <c r="ER13" s="343"/>
      <c r="ES13" s="343"/>
      <c r="ET13" s="343"/>
      <c r="EU13" s="343"/>
      <c r="EV13" s="343"/>
      <c r="EW13" s="343"/>
      <c r="EX13" s="343"/>
      <c r="EY13" s="343"/>
      <c r="EZ13" s="343"/>
      <c r="FA13" s="343"/>
      <c r="FB13" s="343"/>
      <c r="FC13" s="343"/>
      <c r="FD13" s="343"/>
      <c r="FE13" s="343"/>
      <c r="FF13" s="343"/>
      <c r="FG13" s="343"/>
      <c r="FH13" s="343"/>
      <c r="FI13" s="343"/>
      <c r="FJ13" s="343"/>
      <c r="FK13" s="343"/>
      <c r="FL13" s="343"/>
      <c r="FM13" s="343"/>
      <c r="FN13" s="343"/>
      <c r="FO13" s="343"/>
      <c r="FP13" s="343"/>
      <c r="FQ13" s="343"/>
      <c r="FR13" s="343"/>
      <c r="FS13" s="343"/>
      <c r="FT13" s="343"/>
      <c r="FU13" s="343"/>
      <c r="FV13" s="343"/>
      <c r="FW13" s="343"/>
      <c r="FX13" s="343"/>
      <c r="FY13" s="343"/>
      <c r="FZ13" s="343"/>
      <c r="GA13" s="343"/>
      <c r="GB13" s="343"/>
      <c r="GC13" s="343"/>
      <c r="GD13" s="343"/>
      <c r="GE13" s="343"/>
      <c r="GF13" s="343"/>
      <c r="GG13" s="343"/>
      <c r="GH13" s="343"/>
      <c r="GI13" s="343"/>
      <c r="GJ13" s="343"/>
      <c r="GK13" s="343"/>
      <c r="GL13" s="343"/>
      <c r="GM13" s="343"/>
      <c r="GN13" s="343"/>
      <c r="GO13" s="343"/>
      <c r="GP13" s="343"/>
      <c r="GQ13" s="343"/>
      <c r="GR13" s="343"/>
      <c r="GS13" s="343"/>
      <c r="GT13" s="343"/>
      <c r="GU13" s="343"/>
      <c r="GV13" s="343"/>
      <c r="GW13" s="343"/>
      <c r="GX13" s="343"/>
      <c r="GY13" s="343"/>
      <c r="GZ13" s="343"/>
      <c r="HA13" s="343"/>
      <c r="HB13" s="343"/>
      <c r="HC13" s="343"/>
      <c r="HD13" s="343"/>
      <c r="HE13" s="343"/>
      <c r="HF13" s="343"/>
      <c r="HG13" s="343"/>
      <c r="HH13" s="343"/>
      <c r="HI13" s="343"/>
      <c r="HJ13" s="343"/>
      <c r="HK13" s="343"/>
      <c r="HL13" s="343"/>
      <c r="HM13" s="343"/>
      <c r="HN13" s="343"/>
      <c r="HO13" s="343"/>
      <c r="HP13" s="343"/>
      <c r="HQ13" s="343"/>
      <c r="HR13" s="343"/>
      <c r="HS13" s="343"/>
      <c r="HT13" s="343"/>
      <c r="HU13" s="343"/>
      <c r="HV13" s="343"/>
      <c r="HW13" s="343"/>
      <c r="HX13" s="343"/>
      <c r="HY13" s="343"/>
      <c r="HZ13" s="343"/>
      <c r="IA13" s="343"/>
      <c r="IB13" s="343"/>
      <c r="IC13" s="343"/>
      <c r="ID13" s="343"/>
      <c r="IE13" s="343"/>
      <c r="IF13" s="343"/>
      <c r="IG13" s="343"/>
      <c r="IH13" s="343"/>
      <c r="II13" s="343"/>
      <c r="IJ13" s="343"/>
      <c r="IK13" s="343"/>
      <c r="IL13" s="343"/>
      <c r="IM13" s="343"/>
      <c r="IN13" s="343"/>
      <c r="IO13" s="343"/>
      <c r="IP13" s="343"/>
      <c r="IQ13" s="343"/>
      <c r="IR13" s="343"/>
      <c r="IS13" s="343"/>
      <c r="IT13" s="343"/>
      <c r="IU13" s="343"/>
      <c r="IV13" s="343"/>
    </row>
    <row r="14" spans="1:256" ht="15" customHeight="1">
      <c r="A14" s="402" t="s">
        <v>417</v>
      </c>
      <c r="B14" s="406" t="s">
        <v>370</v>
      </c>
      <c r="C14" s="401"/>
      <c r="D14" s="401"/>
      <c r="E14" s="401"/>
      <c r="F14" s="401"/>
      <c r="G14" s="401"/>
      <c r="H14" s="401"/>
      <c r="I14" s="401"/>
      <c r="J14" s="401"/>
      <c r="K14" s="401"/>
      <c r="L14" s="401"/>
      <c r="M14" s="401"/>
      <c r="N14" s="401"/>
      <c r="O14" s="401"/>
      <c r="P14" s="343"/>
      <c r="Q14" s="343"/>
      <c r="R14" s="343"/>
      <c r="S14" s="343"/>
      <c r="T14" s="343"/>
      <c r="U14" s="343"/>
      <c r="V14" s="343"/>
      <c r="W14" s="343"/>
      <c r="X14" s="343"/>
      <c r="Y14" s="343"/>
      <c r="Z14" s="343"/>
      <c r="AA14" s="343"/>
      <c r="AB14" s="343"/>
      <c r="AC14" s="343"/>
      <c r="AD14" s="343"/>
      <c r="AE14" s="343"/>
      <c r="AF14" s="343"/>
      <c r="AG14" s="343"/>
      <c r="AH14" s="343"/>
      <c r="AI14" s="343"/>
      <c r="AJ14" s="343"/>
      <c r="AK14" s="343"/>
      <c r="AL14" s="343"/>
      <c r="AM14" s="343"/>
      <c r="AN14" s="343"/>
      <c r="AO14" s="343"/>
      <c r="AP14" s="343"/>
      <c r="AQ14" s="343"/>
      <c r="AR14" s="34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3"/>
      <c r="BR14" s="343"/>
      <c r="BS14" s="343"/>
      <c r="BT14" s="343"/>
      <c r="BU14" s="343"/>
      <c r="BV14" s="343"/>
      <c r="BW14" s="343"/>
      <c r="BX14" s="343"/>
      <c r="BY14" s="343"/>
      <c r="BZ14" s="343"/>
      <c r="CA14" s="343"/>
      <c r="CB14" s="343"/>
      <c r="CC14" s="343"/>
      <c r="CD14" s="343"/>
      <c r="CE14" s="343"/>
      <c r="CF14" s="343"/>
      <c r="CG14" s="343"/>
      <c r="CH14" s="343"/>
      <c r="CI14" s="343"/>
      <c r="CJ14" s="343"/>
      <c r="CK14" s="343"/>
      <c r="CL14" s="343"/>
      <c r="CM14" s="343"/>
      <c r="CN14" s="343"/>
      <c r="CO14" s="343"/>
      <c r="CP14" s="343"/>
      <c r="CQ14" s="343"/>
      <c r="CR14" s="343"/>
      <c r="CS14" s="343"/>
      <c r="CT14" s="343"/>
      <c r="CU14" s="343"/>
      <c r="CV14" s="343"/>
      <c r="CW14" s="343"/>
      <c r="CX14" s="343"/>
      <c r="CY14" s="343"/>
      <c r="CZ14" s="343"/>
      <c r="DA14" s="343"/>
      <c r="DB14" s="343"/>
      <c r="DC14" s="343"/>
      <c r="DD14" s="343"/>
      <c r="DE14" s="343"/>
      <c r="DF14" s="343"/>
      <c r="DG14" s="343"/>
      <c r="DH14" s="343"/>
      <c r="DI14" s="343"/>
      <c r="DJ14" s="343"/>
      <c r="DK14" s="343"/>
      <c r="DL14" s="343"/>
      <c r="DM14" s="343"/>
      <c r="DN14" s="343"/>
      <c r="DO14" s="343"/>
      <c r="DP14" s="343"/>
      <c r="DQ14" s="343"/>
      <c r="DR14" s="343"/>
      <c r="DS14" s="343"/>
      <c r="DT14" s="343"/>
      <c r="DU14" s="343"/>
      <c r="DV14" s="343"/>
      <c r="DW14" s="343"/>
      <c r="DX14" s="343"/>
      <c r="DY14" s="343"/>
      <c r="DZ14" s="343"/>
      <c r="EA14" s="343"/>
      <c r="EB14" s="343"/>
      <c r="EC14" s="343"/>
      <c r="ED14" s="343"/>
      <c r="EE14" s="343"/>
      <c r="EF14" s="343"/>
      <c r="EG14" s="343"/>
      <c r="EH14" s="343"/>
      <c r="EI14" s="343"/>
      <c r="EJ14" s="343"/>
      <c r="EK14" s="343"/>
      <c r="EL14" s="343"/>
      <c r="EM14" s="343"/>
      <c r="EN14" s="343"/>
      <c r="EO14" s="343"/>
      <c r="EP14" s="343"/>
      <c r="EQ14" s="343"/>
      <c r="ER14" s="343"/>
      <c r="ES14" s="343"/>
      <c r="ET14" s="343"/>
      <c r="EU14" s="343"/>
      <c r="EV14" s="343"/>
      <c r="EW14" s="343"/>
      <c r="EX14" s="343"/>
      <c r="EY14" s="343"/>
      <c r="EZ14" s="343"/>
      <c r="FA14" s="343"/>
      <c r="FB14" s="343"/>
      <c r="FC14" s="343"/>
      <c r="FD14" s="343"/>
      <c r="FE14" s="343"/>
      <c r="FF14" s="343"/>
      <c r="FG14" s="343"/>
      <c r="FH14" s="343"/>
      <c r="FI14" s="343"/>
      <c r="FJ14" s="343"/>
      <c r="FK14" s="343"/>
      <c r="FL14" s="343"/>
      <c r="FM14" s="343"/>
      <c r="FN14" s="343"/>
      <c r="FO14" s="343"/>
      <c r="FP14" s="343"/>
      <c r="FQ14" s="343"/>
      <c r="FR14" s="343"/>
      <c r="FS14" s="343"/>
      <c r="FT14" s="343"/>
      <c r="FU14" s="343"/>
      <c r="FV14" s="343"/>
      <c r="FW14" s="343"/>
      <c r="FX14" s="343"/>
      <c r="FY14" s="343"/>
      <c r="FZ14" s="343"/>
      <c r="GA14" s="343"/>
      <c r="GB14" s="343"/>
      <c r="GC14" s="343"/>
      <c r="GD14" s="343"/>
      <c r="GE14" s="343"/>
      <c r="GF14" s="343"/>
      <c r="GG14" s="343"/>
      <c r="GH14" s="343"/>
      <c r="GI14" s="343"/>
      <c r="GJ14" s="343"/>
      <c r="GK14" s="343"/>
      <c r="GL14" s="343"/>
      <c r="GM14" s="343"/>
      <c r="GN14" s="343"/>
      <c r="GO14" s="343"/>
      <c r="GP14" s="343"/>
      <c r="GQ14" s="343"/>
      <c r="GR14" s="343"/>
      <c r="GS14" s="343"/>
      <c r="GT14" s="343"/>
      <c r="GU14" s="343"/>
      <c r="GV14" s="343"/>
      <c r="GW14" s="343"/>
      <c r="GX14" s="343"/>
      <c r="GY14" s="343"/>
      <c r="GZ14" s="343"/>
      <c r="HA14" s="343"/>
      <c r="HB14" s="343"/>
      <c r="HC14" s="343"/>
      <c r="HD14" s="343"/>
      <c r="HE14" s="343"/>
      <c r="HF14" s="343"/>
      <c r="HG14" s="343"/>
      <c r="HH14" s="343"/>
      <c r="HI14" s="343"/>
      <c r="HJ14" s="343"/>
      <c r="HK14" s="343"/>
      <c r="HL14" s="343"/>
      <c r="HM14" s="343"/>
      <c r="HN14" s="343"/>
      <c r="HO14" s="343"/>
      <c r="HP14" s="343"/>
      <c r="HQ14" s="343"/>
      <c r="HR14" s="343"/>
      <c r="HS14" s="343"/>
      <c r="HT14" s="343"/>
      <c r="HU14" s="343"/>
      <c r="HV14" s="343"/>
      <c r="HW14" s="343"/>
      <c r="HX14" s="343"/>
      <c r="HY14" s="343"/>
      <c r="HZ14" s="343"/>
      <c r="IA14" s="343"/>
      <c r="IB14" s="343"/>
      <c r="IC14" s="343"/>
      <c r="ID14" s="343"/>
      <c r="IE14" s="343"/>
      <c r="IF14" s="343"/>
      <c r="IG14" s="343"/>
      <c r="IH14" s="343"/>
      <c r="II14" s="343"/>
      <c r="IJ14" s="343"/>
      <c r="IK14" s="343"/>
      <c r="IL14" s="343"/>
      <c r="IM14" s="343"/>
      <c r="IN14" s="343"/>
      <c r="IO14" s="343"/>
      <c r="IP14" s="343"/>
      <c r="IQ14" s="343"/>
      <c r="IR14" s="343"/>
      <c r="IS14" s="343"/>
      <c r="IT14" s="343"/>
      <c r="IU14" s="343"/>
      <c r="IV14" s="343"/>
    </row>
    <row r="15" spans="1:256" ht="15" customHeight="1">
      <c r="A15" s="403"/>
      <c r="B15" s="406" t="s">
        <v>370</v>
      </c>
      <c r="C15" s="401"/>
      <c r="D15" s="401"/>
      <c r="E15" s="401"/>
      <c r="F15" s="401"/>
      <c r="G15" s="401"/>
      <c r="H15" s="401"/>
      <c r="I15" s="401"/>
      <c r="J15" s="401"/>
      <c r="K15" s="401"/>
      <c r="L15" s="401"/>
      <c r="M15" s="401"/>
      <c r="N15" s="401"/>
      <c r="O15" s="401"/>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3"/>
      <c r="BC15" s="343"/>
      <c r="BD15" s="343"/>
      <c r="BE15" s="343"/>
      <c r="BF15" s="343"/>
      <c r="BG15" s="343"/>
      <c r="BH15" s="343"/>
      <c r="BI15" s="343"/>
      <c r="BJ15" s="343"/>
      <c r="BK15" s="343"/>
      <c r="BL15" s="343"/>
      <c r="BM15" s="343"/>
      <c r="BN15" s="343"/>
      <c r="BO15" s="343"/>
      <c r="BP15" s="343"/>
      <c r="BQ15" s="343"/>
      <c r="BR15" s="343"/>
      <c r="BS15" s="343"/>
      <c r="BT15" s="343"/>
      <c r="BU15" s="343"/>
      <c r="BV15" s="343"/>
      <c r="BW15" s="343"/>
      <c r="BX15" s="343"/>
      <c r="BY15" s="343"/>
      <c r="BZ15" s="343"/>
      <c r="CA15" s="343"/>
      <c r="CB15" s="343"/>
      <c r="CC15" s="343"/>
      <c r="CD15" s="343"/>
      <c r="CE15" s="343"/>
      <c r="CF15" s="343"/>
      <c r="CG15" s="343"/>
      <c r="CH15" s="343"/>
      <c r="CI15" s="343"/>
      <c r="CJ15" s="343"/>
      <c r="CK15" s="343"/>
      <c r="CL15" s="343"/>
      <c r="CM15" s="343"/>
      <c r="CN15" s="343"/>
      <c r="CO15" s="343"/>
      <c r="CP15" s="343"/>
      <c r="CQ15" s="343"/>
      <c r="CR15" s="343"/>
      <c r="CS15" s="343"/>
      <c r="CT15" s="343"/>
      <c r="CU15" s="343"/>
      <c r="CV15" s="343"/>
      <c r="CW15" s="343"/>
      <c r="CX15" s="343"/>
      <c r="CY15" s="343"/>
      <c r="CZ15" s="343"/>
      <c r="DA15" s="343"/>
      <c r="DB15" s="343"/>
      <c r="DC15" s="343"/>
      <c r="DD15" s="343"/>
      <c r="DE15" s="343"/>
      <c r="DF15" s="343"/>
      <c r="DG15" s="343"/>
      <c r="DH15" s="343"/>
      <c r="DI15" s="343"/>
      <c r="DJ15" s="343"/>
      <c r="DK15" s="343"/>
      <c r="DL15" s="343"/>
      <c r="DM15" s="343"/>
      <c r="DN15" s="343"/>
      <c r="DO15" s="343"/>
      <c r="DP15" s="343"/>
      <c r="DQ15" s="343"/>
      <c r="DR15" s="343"/>
      <c r="DS15" s="343"/>
      <c r="DT15" s="343"/>
      <c r="DU15" s="343"/>
      <c r="DV15" s="343"/>
      <c r="DW15" s="343"/>
      <c r="DX15" s="343"/>
      <c r="DY15" s="343"/>
      <c r="DZ15" s="343"/>
      <c r="EA15" s="343"/>
      <c r="EB15" s="343"/>
      <c r="EC15" s="343"/>
      <c r="ED15" s="343"/>
      <c r="EE15" s="343"/>
      <c r="EF15" s="343"/>
      <c r="EG15" s="343"/>
      <c r="EH15" s="343"/>
      <c r="EI15" s="343"/>
      <c r="EJ15" s="343"/>
      <c r="EK15" s="343"/>
      <c r="EL15" s="343"/>
      <c r="EM15" s="343"/>
      <c r="EN15" s="343"/>
      <c r="EO15" s="343"/>
      <c r="EP15" s="343"/>
      <c r="EQ15" s="343"/>
      <c r="ER15" s="343"/>
      <c r="ES15" s="343"/>
      <c r="ET15" s="343"/>
      <c r="EU15" s="343"/>
      <c r="EV15" s="343"/>
      <c r="EW15" s="343"/>
      <c r="EX15" s="343"/>
      <c r="EY15" s="343"/>
      <c r="EZ15" s="343"/>
      <c r="FA15" s="343"/>
      <c r="FB15" s="343"/>
      <c r="FC15" s="343"/>
      <c r="FD15" s="343"/>
      <c r="FE15" s="343"/>
      <c r="FF15" s="343"/>
      <c r="FG15" s="343"/>
      <c r="FH15" s="343"/>
      <c r="FI15" s="343"/>
      <c r="FJ15" s="343"/>
      <c r="FK15" s="343"/>
      <c r="FL15" s="343"/>
      <c r="FM15" s="343"/>
      <c r="FN15" s="343"/>
      <c r="FO15" s="343"/>
      <c r="FP15" s="343"/>
      <c r="FQ15" s="343"/>
      <c r="FR15" s="343"/>
      <c r="FS15" s="343"/>
      <c r="FT15" s="343"/>
      <c r="FU15" s="343"/>
      <c r="FV15" s="343"/>
      <c r="FW15" s="343"/>
      <c r="FX15" s="343"/>
      <c r="FY15" s="343"/>
      <c r="FZ15" s="343"/>
      <c r="GA15" s="343"/>
      <c r="GB15" s="343"/>
      <c r="GC15" s="343"/>
      <c r="GD15" s="343"/>
      <c r="GE15" s="343"/>
      <c r="GF15" s="343"/>
      <c r="GG15" s="343"/>
      <c r="GH15" s="343"/>
      <c r="GI15" s="343"/>
      <c r="GJ15" s="343"/>
      <c r="GK15" s="343"/>
      <c r="GL15" s="343"/>
      <c r="GM15" s="343"/>
      <c r="GN15" s="343"/>
      <c r="GO15" s="343"/>
      <c r="GP15" s="343"/>
      <c r="GQ15" s="343"/>
      <c r="GR15" s="343"/>
      <c r="GS15" s="343"/>
      <c r="GT15" s="343"/>
      <c r="GU15" s="343"/>
      <c r="GV15" s="343"/>
      <c r="GW15" s="343"/>
      <c r="GX15" s="343"/>
      <c r="GY15" s="343"/>
      <c r="GZ15" s="343"/>
      <c r="HA15" s="343"/>
      <c r="HB15" s="343"/>
      <c r="HC15" s="343"/>
      <c r="HD15" s="343"/>
      <c r="HE15" s="343"/>
      <c r="HF15" s="343"/>
      <c r="HG15" s="343"/>
      <c r="HH15" s="343"/>
      <c r="HI15" s="343"/>
      <c r="HJ15" s="343"/>
      <c r="HK15" s="343"/>
      <c r="HL15" s="343"/>
      <c r="HM15" s="343"/>
      <c r="HN15" s="343"/>
      <c r="HO15" s="343"/>
      <c r="HP15" s="343"/>
      <c r="HQ15" s="343"/>
      <c r="HR15" s="343"/>
      <c r="HS15" s="343"/>
      <c r="HT15" s="343"/>
      <c r="HU15" s="343"/>
      <c r="HV15" s="343"/>
      <c r="HW15" s="343"/>
      <c r="HX15" s="343"/>
      <c r="HY15" s="343"/>
      <c r="HZ15" s="343"/>
      <c r="IA15" s="343"/>
      <c r="IB15" s="343"/>
      <c r="IC15" s="343"/>
      <c r="ID15" s="343"/>
      <c r="IE15" s="343"/>
      <c r="IF15" s="343"/>
      <c r="IG15" s="343"/>
      <c r="IH15" s="343"/>
      <c r="II15" s="343"/>
      <c r="IJ15" s="343"/>
      <c r="IK15" s="343"/>
      <c r="IL15" s="343"/>
      <c r="IM15" s="343"/>
      <c r="IN15" s="343"/>
      <c r="IO15" s="343"/>
      <c r="IP15" s="343"/>
      <c r="IQ15" s="343"/>
      <c r="IR15" s="343"/>
      <c r="IS15" s="343"/>
      <c r="IT15" s="343"/>
      <c r="IU15" s="343"/>
      <c r="IV15" s="343"/>
    </row>
    <row r="16" spans="1:256" ht="15" customHeight="1">
      <c r="A16" s="404"/>
      <c r="B16" s="406" t="s">
        <v>370</v>
      </c>
      <c r="C16" s="401"/>
      <c r="D16" s="401"/>
      <c r="E16" s="401"/>
      <c r="F16" s="401"/>
      <c r="G16" s="401"/>
      <c r="H16" s="401"/>
      <c r="I16" s="401"/>
      <c r="J16" s="401"/>
      <c r="K16" s="401"/>
      <c r="L16" s="401"/>
      <c r="M16" s="401"/>
      <c r="N16" s="401"/>
      <c r="O16" s="401"/>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3"/>
      <c r="CQ16" s="343"/>
      <c r="CR16" s="343"/>
      <c r="CS16" s="343"/>
      <c r="CT16" s="343"/>
      <c r="CU16" s="343"/>
      <c r="CV16" s="343"/>
      <c r="CW16" s="343"/>
      <c r="CX16" s="343"/>
      <c r="CY16" s="343"/>
      <c r="CZ16" s="343"/>
      <c r="DA16" s="343"/>
      <c r="DB16" s="343"/>
      <c r="DC16" s="343"/>
      <c r="DD16" s="343"/>
      <c r="DE16" s="343"/>
      <c r="DF16" s="343"/>
      <c r="DG16" s="343"/>
      <c r="DH16" s="343"/>
      <c r="DI16" s="343"/>
      <c r="DJ16" s="343"/>
      <c r="DK16" s="343"/>
      <c r="DL16" s="343"/>
      <c r="DM16" s="343"/>
      <c r="DN16" s="343"/>
      <c r="DO16" s="343"/>
      <c r="DP16" s="343"/>
      <c r="DQ16" s="343"/>
      <c r="DR16" s="343"/>
      <c r="DS16" s="343"/>
      <c r="DT16" s="343"/>
      <c r="DU16" s="343"/>
      <c r="DV16" s="343"/>
      <c r="DW16" s="343"/>
      <c r="DX16" s="343"/>
      <c r="DY16" s="343"/>
      <c r="DZ16" s="343"/>
      <c r="EA16" s="343"/>
      <c r="EB16" s="343"/>
      <c r="EC16" s="343"/>
      <c r="ED16" s="343"/>
      <c r="EE16" s="343"/>
      <c r="EF16" s="343"/>
      <c r="EG16" s="343"/>
      <c r="EH16" s="343"/>
      <c r="EI16" s="343"/>
      <c r="EJ16" s="343"/>
      <c r="EK16" s="343"/>
      <c r="EL16" s="343"/>
      <c r="EM16" s="343"/>
      <c r="EN16" s="343"/>
      <c r="EO16" s="343"/>
      <c r="EP16" s="343"/>
      <c r="EQ16" s="343"/>
      <c r="ER16" s="343"/>
      <c r="ES16" s="343"/>
      <c r="ET16" s="343"/>
      <c r="EU16" s="343"/>
      <c r="EV16" s="343"/>
      <c r="EW16" s="343"/>
      <c r="EX16" s="343"/>
      <c r="EY16" s="343"/>
      <c r="EZ16" s="343"/>
      <c r="FA16" s="343"/>
      <c r="FB16" s="343"/>
      <c r="FC16" s="343"/>
      <c r="FD16" s="343"/>
      <c r="FE16" s="343"/>
      <c r="FF16" s="343"/>
      <c r="FG16" s="343"/>
      <c r="FH16" s="343"/>
      <c r="FI16" s="343"/>
      <c r="FJ16" s="343"/>
      <c r="FK16" s="343"/>
      <c r="FL16" s="343"/>
      <c r="FM16" s="343"/>
      <c r="FN16" s="343"/>
      <c r="FO16" s="343"/>
      <c r="FP16" s="343"/>
      <c r="FQ16" s="343"/>
      <c r="FR16" s="343"/>
      <c r="FS16" s="343"/>
      <c r="FT16" s="343"/>
      <c r="FU16" s="343"/>
      <c r="FV16" s="343"/>
      <c r="FW16" s="343"/>
      <c r="FX16" s="343"/>
      <c r="FY16" s="343"/>
      <c r="FZ16" s="343"/>
      <c r="GA16" s="343"/>
      <c r="GB16" s="343"/>
      <c r="GC16" s="343"/>
      <c r="GD16" s="343"/>
      <c r="GE16" s="343"/>
      <c r="GF16" s="343"/>
      <c r="GG16" s="343"/>
      <c r="GH16" s="343"/>
      <c r="GI16" s="343"/>
      <c r="GJ16" s="343"/>
      <c r="GK16" s="343"/>
      <c r="GL16" s="343"/>
      <c r="GM16" s="343"/>
      <c r="GN16" s="343"/>
      <c r="GO16" s="343"/>
      <c r="GP16" s="343"/>
      <c r="GQ16" s="343"/>
      <c r="GR16" s="343"/>
      <c r="GS16" s="343"/>
      <c r="GT16" s="343"/>
      <c r="GU16" s="343"/>
      <c r="GV16" s="343"/>
      <c r="GW16" s="343"/>
      <c r="GX16" s="343"/>
      <c r="GY16" s="343"/>
      <c r="GZ16" s="343"/>
      <c r="HA16" s="343"/>
      <c r="HB16" s="343"/>
      <c r="HC16" s="343"/>
      <c r="HD16" s="343"/>
      <c r="HE16" s="343"/>
      <c r="HF16" s="343"/>
      <c r="HG16" s="343"/>
      <c r="HH16" s="343"/>
      <c r="HI16" s="343"/>
      <c r="HJ16" s="343"/>
      <c r="HK16" s="343"/>
      <c r="HL16" s="343"/>
      <c r="HM16" s="343"/>
      <c r="HN16" s="343"/>
      <c r="HO16" s="343"/>
      <c r="HP16" s="343"/>
      <c r="HQ16" s="343"/>
      <c r="HR16" s="343"/>
      <c r="HS16" s="343"/>
      <c r="HT16" s="343"/>
      <c r="HU16" s="343"/>
      <c r="HV16" s="343"/>
      <c r="HW16" s="343"/>
      <c r="HX16" s="343"/>
      <c r="HY16" s="343"/>
      <c r="HZ16" s="343"/>
      <c r="IA16" s="343"/>
      <c r="IB16" s="343"/>
      <c r="IC16" s="343"/>
      <c r="ID16" s="343"/>
      <c r="IE16" s="343"/>
      <c r="IF16" s="343"/>
      <c r="IG16" s="343"/>
      <c r="IH16" s="343"/>
      <c r="II16" s="343"/>
      <c r="IJ16" s="343"/>
      <c r="IK16" s="343"/>
      <c r="IL16" s="343"/>
      <c r="IM16" s="343"/>
      <c r="IN16" s="343"/>
      <c r="IO16" s="343"/>
      <c r="IP16" s="343"/>
      <c r="IQ16" s="343"/>
      <c r="IR16" s="343"/>
      <c r="IS16" s="343"/>
      <c r="IT16" s="343"/>
      <c r="IU16" s="343"/>
      <c r="IV16" s="343"/>
    </row>
    <row r="17" spans="1:15" s="396" customFormat="1" ht="15" customHeight="1"/>
    <row r="18" spans="1:15" ht="15" customHeight="1">
      <c r="A18" s="405" t="s">
        <v>365</v>
      </c>
      <c r="B18" s="405"/>
      <c r="C18" s="405"/>
      <c r="D18" s="405"/>
      <c r="E18" s="405"/>
      <c r="F18" s="405"/>
      <c r="G18" s="405"/>
      <c r="H18" s="405"/>
      <c r="I18" s="405"/>
      <c r="J18" s="405"/>
      <c r="K18" s="405"/>
      <c r="L18" s="405"/>
      <c r="M18" s="405"/>
      <c r="N18" s="405"/>
      <c r="O18" s="405"/>
    </row>
    <row r="19" spans="1:15" ht="15" customHeight="1">
      <c r="A19" s="343"/>
      <c r="B19" s="343"/>
      <c r="C19" s="343"/>
      <c r="D19" s="343"/>
      <c r="E19" s="343"/>
    </row>
    <row r="20" spans="1:15" ht="15" customHeight="1">
      <c r="A20" s="397" t="s">
        <v>368</v>
      </c>
      <c r="B20" s="400" t="s">
        <v>316</v>
      </c>
      <c r="C20" s="400"/>
      <c r="D20" s="400"/>
      <c r="E20" s="400"/>
    </row>
  </sheetData>
  <mergeCells count="12">
    <mergeCell ref="G2:O2"/>
    <mergeCell ref="C4:E4"/>
    <mergeCell ref="F4:M4"/>
    <mergeCell ref="A6:O6"/>
    <mergeCell ref="D11:E11"/>
    <mergeCell ref="D12:E12"/>
    <mergeCell ref="C13:O13"/>
    <mergeCell ref="C14:O14"/>
    <mergeCell ref="C15:O15"/>
    <mergeCell ref="C16:O16"/>
    <mergeCell ref="A18:O18"/>
    <mergeCell ref="B20:E20"/>
  </mergeCells>
  <phoneticPr fontId="22" type="Hiragana"/>
  <printOptions horizontalCentered="1"/>
  <pageMargins left="0.59027777777777779" right="0.39374999999999999" top="0.59027777777777779" bottom="0.39374999999999999" header="0.51180555555555551" footer="0.51180555555555551"/>
  <pageSetup paperSize="9" scale="79"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BU80"/>
  <sheetViews>
    <sheetView showGridLines="0" view="pageBreakPreview" zoomScale="70" zoomScaleNormal="70" zoomScaleSheetLayoutView="70" workbookViewId="0">
      <selection activeCell="A72" sqref="A72"/>
    </sheetView>
  </sheetViews>
  <sheetFormatPr defaultColWidth="4.375" defaultRowHeight="20.25" customHeight="1"/>
  <cols>
    <col min="1" max="1" width="1.625" style="412" customWidth="1"/>
    <col min="2" max="5" width="5.75" style="412" customWidth="1"/>
    <col min="6" max="6" width="16.5" style="412" hidden="1" customWidth="1"/>
    <col min="7" max="58" width="5.625" style="412" customWidth="1"/>
    <col min="59" max="16384" width="4.375" style="412"/>
  </cols>
  <sheetData>
    <row r="1" spans="2:64" s="413" customFormat="1" ht="20.25" customHeight="1">
      <c r="C1" s="434" t="s">
        <v>293</v>
      </c>
      <c r="D1" s="434"/>
      <c r="E1" s="434"/>
      <c r="F1" s="434"/>
      <c r="G1" s="434"/>
      <c r="H1" s="498" t="s">
        <v>504</v>
      </c>
      <c r="J1" s="498"/>
      <c r="L1" s="434"/>
      <c r="M1" s="434"/>
      <c r="N1" s="434"/>
      <c r="O1" s="434"/>
      <c r="P1" s="434"/>
      <c r="Q1" s="434"/>
      <c r="R1" s="434"/>
      <c r="AM1" s="638"/>
      <c r="AN1" s="606"/>
      <c r="AO1" s="606" t="s">
        <v>81</v>
      </c>
      <c r="AP1" s="642" t="s">
        <v>516</v>
      </c>
      <c r="AQ1" s="643"/>
      <c r="AR1" s="643"/>
      <c r="AS1" s="643"/>
      <c r="AT1" s="643"/>
      <c r="AU1" s="643"/>
      <c r="AV1" s="643"/>
      <c r="AW1" s="643"/>
      <c r="AX1" s="643"/>
      <c r="AY1" s="643"/>
      <c r="AZ1" s="643"/>
      <c r="BA1" s="643"/>
      <c r="BB1" s="643"/>
      <c r="BC1" s="643"/>
      <c r="BD1" s="643"/>
      <c r="BE1" s="643"/>
      <c r="BF1" s="606" t="s">
        <v>141</v>
      </c>
    </row>
    <row r="2" spans="2:64" s="413" customFormat="1" ht="20.25" customHeight="1">
      <c r="C2" s="434"/>
      <c r="D2" s="434"/>
      <c r="E2" s="434"/>
      <c r="F2" s="434"/>
      <c r="G2" s="434"/>
      <c r="J2" s="498"/>
      <c r="L2" s="434"/>
      <c r="M2" s="434"/>
      <c r="N2" s="434"/>
      <c r="O2" s="434"/>
      <c r="P2" s="434"/>
      <c r="Q2" s="434"/>
      <c r="R2" s="434"/>
      <c r="Y2" s="606" t="s">
        <v>313</v>
      </c>
      <c r="Z2" s="620">
        <v>7</v>
      </c>
      <c r="AA2" s="620"/>
      <c r="AB2" s="606" t="s">
        <v>508</v>
      </c>
      <c r="AC2" s="630">
        <f>IF(Z2=0,"",YEAR(DATE(2018+Z2,1,1)))</f>
        <v>2025</v>
      </c>
      <c r="AD2" s="630"/>
      <c r="AE2" s="632" t="s">
        <v>510</v>
      </c>
      <c r="AF2" s="632" t="s">
        <v>496</v>
      </c>
      <c r="AG2" s="620">
        <v>4</v>
      </c>
      <c r="AH2" s="620"/>
      <c r="AI2" s="632" t="s">
        <v>326</v>
      </c>
      <c r="AM2" s="638"/>
      <c r="AN2" s="606"/>
      <c r="AO2" s="606" t="s">
        <v>515</v>
      </c>
      <c r="AP2" s="620"/>
      <c r="AQ2" s="620"/>
      <c r="AR2" s="620"/>
      <c r="AS2" s="620"/>
      <c r="AT2" s="620"/>
      <c r="AU2" s="620"/>
      <c r="AV2" s="620"/>
      <c r="AW2" s="620"/>
      <c r="AX2" s="620"/>
      <c r="AY2" s="620"/>
      <c r="AZ2" s="620"/>
      <c r="BA2" s="620"/>
      <c r="BB2" s="620"/>
      <c r="BC2" s="620"/>
      <c r="BD2" s="620"/>
      <c r="BE2" s="620"/>
      <c r="BF2" s="606" t="s">
        <v>141</v>
      </c>
    </row>
    <row r="3" spans="2:64" s="414" customFormat="1" ht="20.25" customHeight="1">
      <c r="B3" s="417"/>
      <c r="C3" s="417"/>
      <c r="D3" s="417"/>
      <c r="E3" s="417"/>
      <c r="F3" s="417"/>
      <c r="G3" s="484"/>
      <c r="H3" s="417"/>
      <c r="I3" s="417"/>
      <c r="J3" s="484"/>
      <c r="K3" s="417"/>
      <c r="L3" s="521"/>
      <c r="M3" s="521"/>
      <c r="N3" s="521"/>
      <c r="O3" s="521"/>
      <c r="P3" s="521"/>
      <c r="Q3" s="521"/>
      <c r="R3" s="521"/>
      <c r="S3" s="417"/>
      <c r="T3" s="417"/>
      <c r="U3" s="417"/>
      <c r="V3" s="417"/>
      <c r="W3" s="417"/>
      <c r="X3" s="417"/>
      <c r="Y3" s="417"/>
      <c r="Z3" s="621"/>
      <c r="AA3" s="621"/>
      <c r="AB3" s="629"/>
      <c r="AC3" s="631"/>
      <c r="AD3" s="629"/>
      <c r="AE3" s="417"/>
      <c r="AF3" s="417"/>
      <c r="AG3" s="417"/>
      <c r="AH3" s="417"/>
      <c r="AI3" s="417"/>
      <c r="AJ3" s="417"/>
      <c r="AK3" s="417"/>
      <c r="AL3" s="417"/>
      <c r="AM3" s="417"/>
      <c r="AN3" s="417"/>
      <c r="AO3" s="417"/>
      <c r="AP3" s="417"/>
      <c r="AQ3" s="417"/>
      <c r="AR3" s="417"/>
      <c r="AS3" s="417"/>
      <c r="AT3" s="417"/>
      <c r="BA3" s="700" t="s">
        <v>390</v>
      </c>
      <c r="BB3" s="713" t="s">
        <v>264</v>
      </c>
      <c r="BC3" s="729"/>
      <c r="BD3" s="729"/>
      <c r="BE3" s="742"/>
      <c r="BF3" s="606"/>
    </row>
    <row r="4" spans="2:64" s="414" customFormat="1" ht="18.75">
      <c r="B4" s="417"/>
      <c r="C4" s="417"/>
      <c r="D4" s="417"/>
      <c r="E4" s="417"/>
      <c r="F4" s="417"/>
      <c r="G4" s="484"/>
      <c r="H4" s="417"/>
      <c r="I4" s="417"/>
      <c r="J4" s="484"/>
      <c r="K4" s="417"/>
      <c r="L4" s="521"/>
      <c r="M4" s="521"/>
      <c r="N4" s="521"/>
      <c r="O4" s="521"/>
      <c r="P4" s="521"/>
      <c r="Q4" s="521"/>
      <c r="R4" s="521"/>
      <c r="S4" s="417"/>
      <c r="T4" s="417"/>
      <c r="U4" s="417"/>
      <c r="V4" s="417"/>
      <c r="W4" s="417"/>
      <c r="X4" s="417"/>
      <c r="Y4" s="417"/>
      <c r="Z4" s="622"/>
      <c r="AA4" s="622"/>
      <c r="AB4" s="417"/>
      <c r="AC4" s="417"/>
      <c r="AD4" s="417"/>
      <c r="AE4" s="417"/>
      <c r="AF4" s="417"/>
      <c r="AG4" s="635"/>
      <c r="AH4" s="635"/>
      <c r="AI4" s="635"/>
      <c r="AJ4" s="635"/>
      <c r="AK4" s="635"/>
      <c r="AL4" s="635"/>
      <c r="AM4" s="635"/>
      <c r="AN4" s="635"/>
      <c r="AO4" s="635"/>
      <c r="AP4" s="635"/>
      <c r="AQ4" s="635"/>
      <c r="AR4" s="635"/>
      <c r="AS4" s="635"/>
      <c r="AT4" s="635"/>
      <c r="AU4" s="413"/>
      <c r="AV4" s="413"/>
      <c r="AW4" s="413"/>
      <c r="AX4" s="413"/>
      <c r="AY4" s="413"/>
      <c r="AZ4" s="413"/>
      <c r="BA4" s="700" t="s">
        <v>522</v>
      </c>
      <c r="BB4" s="713" t="s">
        <v>489</v>
      </c>
      <c r="BC4" s="729"/>
      <c r="BD4" s="729"/>
      <c r="BE4" s="742"/>
      <c r="BF4" s="690"/>
    </row>
    <row r="5" spans="2:64" s="414" customFormat="1" ht="6.75" customHeight="1">
      <c r="B5" s="417"/>
      <c r="C5" s="435"/>
      <c r="D5" s="435"/>
      <c r="E5" s="435"/>
      <c r="F5" s="435"/>
      <c r="G5" s="485"/>
      <c r="H5" s="435"/>
      <c r="I5" s="435"/>
      <c r="J5" s="485"/>
      <c r="K5" s="435"/>
      <c r="L5" s="510"/>
      <c r="M5" s="510"/>
      <c r="N5" s="510"/>
      <c r="O5" s="510"/>
      <c r="P5" s="510"/>
      <c r="Q5" s="510"/>
      <c r="R5" s="510"/>
      <c r="S5" s="435"/>
      <c r="T5" s="435"/>
      <c r="U5" s="435"/>
      <c r="V5" s="435"/>
      <c r="W5" s="435"/>
      <c r="X5" s="435"/>
      <c r="Y5" s="435"/>
      <c r="Z5" s="514"/>
      <c r="AA5" s="514"/>
      <c r="AB5" s="435"/>
      <c r="AC5" s="435"/>
      <c r="AD5" s="435"/>
      <c r="AE5" s="435"/>
      <c r="AF5" s="417"/>
      <c r="AG5" s="635"/>
      <c r="AH5" s="635"/>
      <c r="AI5" s="635"/>
      <c r="AJ5" s="635"/>
      <c r="AK5" s="635"/>
      <c r="AL5" s="635"/>
      <c r="AM5" s="635"/>
      <c r="AN5" s="635"/>
      <c r="AO5" s="635"/>
      <c r="AP5" s="635"/>
      <c r="AQ5" s="635"/>
      <c r="AR5" s="635"/>
      <c r="AS5" s="635"/>
      <c r="AT5" s="635"/>
      <c r="AU5" s="413"/>
      <c r="AV5" s="413"/>
      <c r="AW5" s="413"/>
      <c r="AX5" s="413"/>
      <c r="AY5" s="413"/>
      <c r="AZ5" s="413"/>
      <c r="BA5" s="413"/>
      <c r="BB5" s="413"/>
      <c r="BC5" s="413"/>
      <c r="BD5" s="413"/>
      <c r="BE5" s="690"/>
      <c r="BF5" s="690"/>
    </row>
    <row r="6" spans="2:64" s="414" customFormat="1" ht="20.25" customHeight="1">
      <c r="B6" s="417"/>
      <c r="C6" s="435"/>
      <c r="D6" s="435"/>
      <c r="E6" s="435"/>
      <c r="F6" s="435"/>
      <c r="G6" s="485"/>
      <c r="H6" s="435"/>
      <c r="I6" s="435"/>
      <c r="J6" s="485"/>
      <c r="K6" s="435"/>
      <c r="L6" s="510"/>
      <c r="M6" s="510"/>
      <c r="N6" s="510"/>
      <c r="O6" s="510"/>
      <c r="P6" s="510"/>
      <c r="Q6" s="510"/>
      <c r="R6" s="510"/>
      <c r="S6" s="435"/>
      <c r="T6" s="435"/>
      <c r="U6" s="435"/>
      <c r="V6" s="435"/>
      <c r="W6" s="435"/>
      <c r="X6" s="435"/>
      <c r="Y6" s="435"/>
      <c r="Z6" s="514"/>
      <c r="AA6" s="514"/>
      <c r="AB6" s="435"/>
      <c r="AC6" s="435"/>
      <c r="AD6" s="435"/>
      <c r="AE6" s="435"/>
      <c r="AF6" s="417"/>
      <c r="AG6" s="635"/>
      <c r="AH6" s="635"/>
      <c r="AI6" s="635"/>
      <c r="AJ6" s="635"/>
      <c r="AK6" s="635"/>
      <c r="AL6" s="635" t="s">
        <v>512</v>
      </c>
      <c r="AM6" s="635"/>
      <c r="AN6" s="635"/>
      <c r="AO6" s="635"/>
      <c r="AP6" s="635"/>
      <c r="AQ6" s="635"/>
      <c r="AR6" s="635"/>
      <c r="AS6" s="635"/>
      <c r="AT6" s="509"/>
      <c r="AU6" s="509"/>
      <c r="AV6" s="645"/>
      <c r="AW6" s="635"/>
      <c r="AX6" s="660">
        <v>40</v>
      </c>
      <c r="AY6" s="677"/>
      <c r="AZ6" s="645" t="s">
        <v>519</v>
      </c>
      <c r="BA6" s="635"/>
      <c r="BB6" s="660">
        <v>160</v>
      </c>
      <c r="BC6" s="677"/>
      <c r="BD6" s="645" t="s">
        <v>342</v>
      </c>
      <c r="BE6" s="635"/>
      <c r="BF6" s="690"/>
    </row>
    <row r="7" spans="2:64" s="414" customFormat="1" ht="6.75" customHeight="1">
      <c r="B7" s="417"/>
      <c r="C7" s="435"/>
      <c r="D7" s="435"/>
      <c r="E7" s="435"/>
      <c r="F7" s="435"/>
      <c r="G7" s="485"/>
      <c r="H7" s="435"/>
      <c r="I7" s="435"/>
      <c r="J7" s="485"/>
      <c r="K7" s="435"/>
      <c r="L7" s="510"/>
      <c r="M7" s="510"/>
      <c r="N7" s="510"/>
      <c r="O7" s="510"/>
      <c r="P7" s="510"/>
      <c r="Q7" s="510"/>
      <c r="R7" s="510"/>
      <c r="S7" s="435"/>
      <c r="T7" s="435"/>
      <c r="U7" s="435"/>
      <c r="V7" s="435"/>
      <c r="W7" s="435"/>
      <c r="X7" s="435"/>
      <c r="Y7" s="435"/>
      <c r="Z7" s="514"/>
      <c r="AA7" s="514"/>
      <c r="AB7" s="435"/>
      <c r="AC7" s="435"/>
      <c r="AD7" s="435"/>
      <c r="AE7" s="435"/>
      <c r="AF7" s="417"/>
      <c r="AG7" s="635"/>
      <c r="AH7" s="635"/>
      <c r="AI7" s="635"/>
      <c r="AJ7" s="635"/>
      <c r="AK7" s="635"/>
      <c r="AL7" s="635"/>
      <c r="AM7" s="635"/>
      <c r="AN7" s="635"/>
      <c r="AO7" s="635"/>
      <c r="AP7" s="635"/>
      <c r="AQ7" s="635"/>
      <c r="AR7" s="635"/>
      <c r="AS7" s="635"/>
      <c r="AT7" s="635"/>
      <c r="AU7" s="413"/>
      <c r="AV7" s="413"/>
      <c r="AW7" s="413"/>
      <c r="AX7" s="413"/>
      <c r="AY7" s="413"/>
      <c r="AZ7" s="413"/>
      <c r="BA7" s="413"/>
      <c r="BB7" s="413"/>
      <c r="BC7" s="413"/>
      <c r="BD7" s="413"/>
      <c r="BE7" s="690"/>
      <c r="BF7" s="690"/>
    </row>
    <row r="8" spans="2:64" s="414" customFormat="1" ht="20.25" customHeight="1">
      <c r="B8" s="418"/>
      <c r="C8" s="418"/>
      <c r="D8" s="418"/>
      <c r="E8" s="418"/>
      <c r="F8" s="418"/>
      <c r="G8" s="486"/>
      <c r="H8" s="486"/>
      <c r="I8" s="486"/>
      <c r="J8" s="418"/>
      <c r="K8" s="418"/>
      <c r="L8" s="486"/>
      <c r="M8" s="486"/>
      <c r="N8" s="486"/>
      <c r="O8" s="418"/>
      <c r="P8" s="486"/>
      <c r="Q8" s="486"/>
      <c r="R8" s="486"/>
      <c r="S8" s="575"/>
      <c r="T8" s="590"/>
      <c r="U8" s="590"/>
      <c r="V8" s="605"/>
      <c r="W8" s="417"/>
      <c r="X8" s="417"/>
      <c r="Y8" s="417"/>
      <c r="Z8" s="514"/>
      <c r="AA8" s="626"/>
      <c r="AB8" s="485"/>
      <c r="AC8" s="514"/>
      <c r="AD8" s="514"/>
      <c r="AE8" s="514"/>
      <c r="AF8" s="633"/>
      <c r="AG8" s="515"/>
      <c r="AH8" s="515"/>
      <c r="AI8" s="515"/>
      <c r="AJ8" s="522"/>
      <c r="AK8" s="510"/>
      <c r="AL8" s="626"/>
      <c r="AM8" s="626"/>
      <c r="AN8" s="485"/>
      <c r="AO8" s="509"/>
      <c r="AP8" s="509"/>
      <c r="AQ8" s="509"/>
      <c r="AR8" s="436"/>
      <c r="AS8" s="436"/>
      <c r="AT8" s="635"/>
      <c r="AU8" s="648"/>
      <c r="AV8" s="648"/>
      <c r="AW8" s="656"/>
      <c r="AX8" s="413"/>
      <c r="AY8" s="413" t="s">
        <v>518</v>
      </c>
      <c r="AZ8" s="413"/>
      <c r="BA8" s="413"/>
      <c r="BB8" s="714">
        <f>DAY(EOMONTH(DATE(AC2,AG2,1),0))</f>
        <v>30</v>
      </c>
      <c r="BC8" s="730"/>
      <c r="BD8" s="413" t="s">
        <v>11</v>
      </c>
      <c r="BE8" s="413"/>
      <c r="BF8" s="413"/>
      <c r="BJ8" s="606"/>
      <c r="BK8" s="606"/>
      <c r="BL8" s="606"/>
    </row>
    <row r="9" spans="2:64" s="414" customFormat="1" ht="6" customHeight="1">
      <c r="B9" s="419"/>
      <c r="C9" s="419"/>
      <c r="D9" s="419"/>
      <c r="E9" s="419"/>
      <c r="F9" s="419"/>
      <c r="G9" s="418"/>
      <c r="H9" s="486"/>
      <c r="I9" s="509"/>
      <c r="J9" s="509"/>
      <c r="K9" s="419"/>
      <c r="L9" s="418"/>
      <c r="M9" s="486"/>
      <c r="N9" s="509"/>
      <c r="O9" s="509"/>
      <c r="P9" s="418"/>
      <c r="Q9" s="509"/>
      <c r="R9" s="419"/>
      <c r="S9" s="509"/>
      <c r="T9" s="509"/>
      <c r="U9" s="509"/>
      <c r="V9" s="509"/>
      <c r="W9" s="417"/>
      <c r="X9" s="417"/>
      <c r="Y9" s="417"/>
      <c r="Z9" s="435"/>
      <c r="AA9" s="522"/>
      <c r="AB9" s="522"/>
      <c r="AC9" s="435"/>
      <c r="AD9" s="435"/>
      <c r="AE9" s="435"/>
      <c r="AF9" s="634"/>
      <c r="AG9" s="514"/>
      <c r="AH9" s="522"/>
      <c r="AI9" s="435"/>
      <c r="AJ9" s="515"/>
      <c r="AK9" s="522"/>
      <c r="AL9" s="522"/>
      <c r="AM9" s="522"/>
      <c r="AN9" s="522"/>
      <c r="AO9" s="435"/>
      <c r="AP9" s="635"/>
      <c r="AQ9" s="644"/>
      <c r="AR9" s="644"/>
      <c r="AS9" s="644"/>
      <c r="AT9" s="635"/>
      <c r="AU9" s="413"/>
      <c r="AV9" s="413"/>
      <c r="AW9" s="413"/>
      <c r="AX9" s="413"/>
      <c r="AY9" s="413"/>
      <c r="AZ9" s="413"/>
      <c r="BA9" s="413"/>
      <c r="BB9" s="413"/>
      <c r="BC9" s="413"/>
      <c r="BD9" s="413"/>
      <c r="BE9" s="413"/>
      <c r="BF9" s="413"/>
      <c r="BJ9" s="606"/>
      <c r="BK9" s="606"/>
      <c r="BL9" s="606"/>
    </row>
    <row r="10" spans="2:64" s="414" customFormat="1" ht="18.75">
      <c r="B10" s="418"/>
      <c r="C10" s="418"/>
      <c r="D10" s="418"/>
      <c r="E10" s="418"/>
      <c r="F10" s="418"/>
      <c r="G10" s="486"/>
      <c r="H10" s="486"/>
      <c r="I10" s="486"/>
      <c r="J10" s="418"/>
      <c r="K10" s="418"/>
      <c r="L10" s="486"/>
      <c r="M10" s="486"/>
      <c r="N10" s="486"/>
      <c r="O10" s="418"/>
      <c r="P10" s="486"/>
      <c r="Q10" s="486"/>
      <c r="R10" s="486"/>
      <c r="S10" s="575"/>
      <c r="T10" s="590"/>
      <c r="U10" s="590"/>
      <c r="V10" s="605"/>
      <c r="W10" s="417"/>
      <c r="X10" s="417"/>
      <c r="Y10" s="417"/>
      <c r="Z10" s="514"/>
      <c r="AA10" s="626"/>
      <c r="AB10" s="485"/>
      <c r="AC10" s="514"/>
      <c r="AD10" s="514"/>
      <c r="AE10" s="514"/>
      <c r="AF10" s="634"/>
      <c r="AG10" s="515"/>
      <c r="AH10" s="515"/>
      <c r="AI10" s="515"/>
      <c r="AJ10" s="522"/>
      <c r="AK10" s="510"/>
      <c r="AL10" s="626"/>
      <c r="AM10" s="635"/>
      <c r="AN10" s="635"/>
      <c r="AO10" s="639"/>
      <c r="AP10" s="639"/>
      <c r="AQ10" s="639"/>
      <c r="AR10" s="645"/>
      <c r="AS10" s="644"/>
      <c r="AT10" s="644"/>
      <c r="AU10" s="649"/>
      <c r="AV10" s="652"/>
      <c r="AW10" s="652"/>
      <c r="AX10" s="661"/>
      <c r="AY10" s="661"/>
      <c r="AZ10" s="690" t="s">
        <v>520</v>
      </c>
      <c r="BA10" s="652"/>
      <c r="BB10" s="660">
        <v>1</v>
      </c>
      <c r="BC10" s="731"/>
      <c r="BD10" s="677"/>
      <c r="BE10" s="743" t="s">
        <v>526</v>
      </c>
      <c r="BF10" s="413"/>
      <c r="BJ10" s="606"/>
      <c r="BK10" s="606"/>
      <c r="BL10" s="606"/>
    </row>
    <row r="11" spans="2:64" s="414" customFormat="1" ht="6" customHeight="1">
      <c r="B11" s="419"/>
      <c r="C11" s="419"/>
      <c r="D11" s="419"/>
      <c r="E11" s="419"/>
      <c r="F11" s="477"/>
      <c r="G11" s="419"/>
      <c r="H11" s="419"/>
      <c r="I11" s="419"/>
      <c r="J11" s="419"/>
      <c r="K11" s="418"/>
      <c r="L11" s="486"/>
      <c r="M11" s="509"/>
      <c r="N11" s="509"/>
      <c r="O11" s="418"/>
      <c r="P11" s="509"/>
      <c r="Q11" s="419"/>
      <c r="R11" s="509"/>
      <c r="S11" s="509"/>
      <c r="T11" s="509"/>
      <c r="U11" s="509"/>
      <c r="V11" s="477"/>
      <c r="W11" s="417"/>
      <c r="X11" s="417"/>
      <c r="Y11" s="417"/>
      <c r="Z11" s="435"/>
      <c r="AA11" s="522"/>
      <c r="AB11" s="522"/>
      <c r="AC11" s="435"/>
      <c r="AD11" s="435"/>
      <c r="AE11" s="435"/>
      <c r="AF11" s="634"/>
      <c r="AG11" s="514"/>
      <c r="AH11" s="515"/>
      <c r="AI11" s="522"/>
      <c r="AJ11" s="515"/>
      <c r="AK11" s="522"/>
      <c r="AL11" s="522"/>
      <c r="AM11" s="522"/>
      <c r="AN11" s="522"/>
      <c r="AO11" s="419"/>
      <c r="AP11" s="419"/>
      <c r="AQ11" s="418"/>
      <c r="AR11" s="646"/>
      <c r="AS11" s="644"/>
      <c r="AT11" s="644"/>
      <c r="AU11" s="649"/>
      <c r="AV11" s="652"/>
      <c r="AW11" s="652"/>
      <c r="AX11" s="661"/>
      <c r="AY11" s="661"/>
      <c r="AZ11" s="652"/>
      <c r="BA11" s="652"/>
      <c r="BB11" s="662"/>
      <c r="BC11" s="662"/>
      <c r="BD11" s="662"/>
      <c r="BE11" s="743"/>
      <c r="BF11" s="413"/>
      <c r="BJ11" s="606"/>
      <c r="BK11" s="606"/>
      <c r="BL11" s="606"/>
    </row>
    <row r="12" spans="2:64" s="414" customFormat="1" ht="20.25" customHeight="1">
      <c r="B12" s="420"/>
      <c r="C12" s="420"/>
      <c r="D12" s="420"/>
      <c r="E12" s="420"/>
      <c r="F12" s="420"/>
      <c r="G12" s="420"/>
      <c r="H12" s="420"/>
      <c r="I12" s="420"/>
      <c r="J12" s="420"/>
      <c r="K12" s="420"/>
      <c r="L12" s="420"/>
      <c r="M12" s="420"/>
      <c r="N12" s="420"/>
      <c r="O12" s="420"/>
      <c r="P12" s="420"/>
      <c r="Q12" s="420"/>
      <c r="R12" s="420"/>
      <c r="S12" s="420"/>
      <c r="T12" s="420"/>
      <c r="U12" s="420"/>
      <c r="V12" s="420"/>
      <c r="W12" s="417"/>
      <c r="X12" s="417"/>
      <c r="Y12" s="417"/>
      <c r="Z12" s="418"/>
      <c r="AA12" s="627"/>
      <c r="AB12" s="627"/>
      <c r="AC12" s="418"/>
      <c r="AD12" s="514"/>
      <c r="AE12" s="514"/>
      <c r="AF12" s="633"/>
      <c r="AG12" s="485"/>
      <c r="AH12" s="515"/>
      <c r="AI12" s="522"/>
      <c r="AJ12" s="515"/>
      <c r="AK12" s="522"/>
      <c r="AL12" s="522"/>
      <c r="AM12" s="522"/>
      <c r="AN12" s="522"/>
      <c r="AO12" s="640"/>
      <c r="AP12" s="640"/>
      <c r="AQ12" s="640"/>
      <c r="AR12" s="645"/>
      <c r="AS12" s="644"/>
      <c r="AT12" s="644"/>
      <c r="AU12" s="649"/>
      <c r="AV12" s="652"/>
      <c r="AW12" s="652"/>
      <c r="AX12" s="661"/>
      <c r="AY12" s="661"/>
      <c r="AZ12" s="652"/>
      <c r="BA12" s="652"/>
      <c r="BB12" s="660">
        <v>1</v>
      </c>
      <c r="BC12" s="731"/>
      <c r="BD12" s="677"/>
      <c r="BE12" s="744" t="s">
        <v>255</v>
      </c>
      <c r="BF12" s="413"/>
      <c r="BJ12" s="606"/>
      <c r="BK12" s="606"/>
      <c r="BL12" s="606"/>
    </row>
    <row r="13" spans="2:64" s="414" customFormat="1" ht="6.75" customHeight="1">
      <c r="B13" s="420"/>
      <c r="C13" s="420"/>
      <c r="D13" s="420"/>
      <c r="E13" s="420"/>
      <c r="F13" s="420"/>
      <c r="G13" s="420"/>
      <c r="H13" s="420"/>
      <c r="I13" s="420"/>
      <c r="J13" s="420"/>
      <c r="K13" s="420"/>
      <c r="L13" s="420"/>
      <c r="M13" s="420"/>
      <c r="N13" s="420"/>
      <c r="O13" s="420"/>
      <c r="P13" s="420"/>
      <c r="Q13" s="420"/>
      <c r="R13" s="420"/>
      <c r="S13" s="420"/>
      <c r="T13" s="420"/>
      <c r="U13" s="420"/>
      <c r="V13" s="420"/>
      <c r="W13" s="417"/>
      <c r="X13" s="417"/>
      <c r="Y13" s="417"/>
      <c r="Z13" s="486"/>
      <c r="AA13" s="628"/>
      <c r="AB13" s="628"/>
      <c r="AC13" s="486"/>
      <c r="AD13" s="515"/>
      <c r="AE13" s="515"/>
      <c r="AF13" s="634"/>
      <c r="AG13" s="635"/>
      <c r="AH13" s="635"/>
      <c r="AI13" s="635"/>
      <c r="AJ13" s="635"/>
      <c r="AK13" s="635"/>
      <c r="AL13" s="635"/>
      <c r="AM13" s="635"/>
      <c r="AN13" s="635"/>
      <c r="AO13" s="419"/>
      <c r="AP13" s="419"/>
      <c r="AQ13" s="419"/>
      <c r="AR13" s="635"/>
      <c r="AS13" s="644"/>
      <c r="AT13" s="644"/>
      <c r="AU13" s="649"/>
      <c r="AV13" s="652"/>
      <c r="AW13" s="652"/>
      <c r="AX13" s="661"/>
      <c r="AY13" s="661"/>
      <c r="AZ13" s="652"/>
      <c r="BA13" s="652"/>
      <c r="BB13" s="662"/>
      <c r="BC13" s="662"/>
      <c r="BD13" s="662"/>
      <c r="BE13" s="743"/>
      <c r="BF13" s="413"/>
      <c r="BJ13" s="606"/>
      <c r="BK13" s="606"/>
      <c r="BL13" s="606"/>
    </row>
    <row r="14" spans="2:64" s="414" customFormat="1" ht="18.75">
      <c r="B14" s="420"/>
      <c r="C14" s="420"/>
      <c r="D14" s="420"/>
      <c r="E14" s="420"/>
      <c r="F14" s="420"/>
      <c r="G14" s="420"/>
      <c r="H14" s="420"/>
      <c r="I14" s="420"/>
      <c r="J14" s="420"/>
      <c r="K14" s="420"/>
      <c r="L14" s="420"/>
      <c r="M14" s="420"/>
      <c r="N14" s="420"/>
      <c r="O14" s="420"/>
      <c r="P14" s="420"/>
      <c r="Q14" s="420"/>
      <c r="R14" s="420"/>
      <c r="S14" s="420"/>
      <c r="T14" s="420"/>
      <c r="U14" s="420"/>
      <c r="V14" s="420"/>
      <c r="W14" s="417"/>
      <c r="X14" s="417"/>
      <c r="Y14" s="417"/>
      <c r="Z14" s="418"/>
      <c r="AA14" s="627"/>
      <c r="AB14" s="627"/>
      <c r="AC14" s="418"/>
      <c r="AD14" s="514"/>
      <c r="AE14" s="514"/>
      <c r="AF14" s="634"/>
      <c r="AG14" s="635"/>
      <c r="AH14" s="635"/>
      <c r="AI14" s="635"/>
      <c r="AJ14" s="635"/>
      <c r="AK14" s="635"/>
      <c r="AL14" s="635"/>
      <c r="AM14" s="635"/>
      <c r="AN14" s="635"/>
      <c r="AO14" s="509"/>
      <c r="AP14" s="509"/>
      <c r="AQ14" s="509"/>
      <c r="AR14" s="635"/>
      <c r="AS14" s="644"/>
      <c r="AT14" s="647" t="s">
        <v>151</v>
      </c>
      <c r="AU14" s="650"/>
      <c r="AV14" s="653"/>
      <c r="AW14" s="657"/>
      <c r="AX14" s="662" t="s">
        <v>238</v>
      </c>
      <c r="AY14" s="650"/>
      <c r="AZ14" s="653"/>
      <c r="BA14" s="657"/>
      <c r="BB14" s="715" t="s">
        <v>523</v>
      </c>
      <c r="BC14" s="732">
        <f>(AY14-AU14)*24</f>
        <v>0</v>
      </c>
      <c r="BD14" s="741"/>
      <c r="BE14" s="745" t="s">
        <v>527</v>
      </c>
      <c r="BF14" s="662"/>
      <c r="BJ14" s="606"/>
      <c r="BK14" s="606"/>
      <c r="BL14" s="606"/>
    </row>
    <row r="15" spans="2:64" s="414" customFormat="1" ht="6.75" customHeight="1">
      <c r="B15" s="417"/>
      <c r="C15" s="436"/>
      <c r="D15" s="436"/>
      <c r="E15" s="436"/>
      <c r="F15" s="436"/>
      <c r="G15" s="435"/>
      <c r="H15" s="435"/>
      <c r="I15" s="510"/>
      <c r="J15" s="514"/>
      <c r="K15" s="515"/>
      <c r="L15" s="522"/>
      <c r="M15" s="522"/>
      <c r="N15" s="514"/>
      <c r="O15" s="522"/>
      <c r="P15" s="435"/>
      <c r="Q15" s="515"/>
      <c r="R15" s="522"/>
      <c r="S15" s="522"/>
      <c r="T15" s="522"/>
      <c r="U15" s="522"/>
      <c r="V15" s="435"/>
      <c r="W15" s="510"/>
      <c r="X15" s="514"/>
      <c r="Y15" s="514"/>
      <c r="Z15" s="485"/>
      <c r="AA15" s="514"/>
      <c r="AB15" s="510"/>
      <c r="AC15" s="514"/>
      <c r="AD15" s="515"/>
      <c r="AE15" s="522"/>
      <c r="AF15" s="634"/>
      <c r="AG15" s="633"/>
      <c r="AH15" s="637"/>
      <c r="AI15" s="634"/>
      <c r="AJ15" s="637"/>
      <c r="AK15" s="634"/>
      <c r="AL15" s="634"/>
      <c r="AM15" s="634"/>
      <c r="AN15" s="634"/>
      <c r="AO15" s="641"/>
      <c r="AP15" s="417"/>
      <c r="AQ15" s="622"/>
      <c r="AR15" s="622"/>
      <c r="AS15" s="622"/>
      <c r="AT15" s="622"/>
      <c r="AU15" s="630"/>
      <c r="AV15" s="654"/>
      <c r="AW15" s="654"/>
      <c r="AX15" s="663"/>
      <c r="AY15" s="663"/>
      <c r="AZ15" s="654"/>
      <c r="BA15" s="654"/>
      <c r="BB15" s="716"/>
      <c r="BC15" s="716"/>
      <c r="BD15" s="716"/>
      <c r="BE15" s="746"/>
      <c r="BJ15" s="606"/>
      <c r="BK15" s="606"/>
      <c r="BL15" s="606"/>
    </row>
    <row r="16" spans="2:64" ht="8.4499999999999993" customHeight="1">
      <c r="B16" s="421"/>
      <c r="C16" s="437"/>
      <c r="D16" s="437"/>
      <c r="E16" s="437"/>
      <c r="F16" s="437"/>
      <c r="G16" s="437"/>
      <c r="H16" s="421"/>
      <c r="I16" s="421"/>
      <c r="J16" s="421"/>
      <c r="K16" s="421"/>
      <c r="L16" s="421"/>
      <c r="M16" s="421"/>
      <c r="N16" s="421"/>
      <c r="O16" s="421"/>
      <c r="P16" s="421"/>
      <c r="Q16" s="421"/>
      <c r="R16" s="421"/>
      <c r="S16" s="421"/>
      <c r="T16" s="421"/>
      <c r="U16" s="421"/>
      <c r="V16" s="421"/>
      <c r="W16" s="421"/>
      <c r="X16" s="437"/>
      <c r="Y16" s="421"/>
      <c r="Z16" s="421"/>
      <c r="AA16" s="421"/>
      <c r="AB16" s="421"/>
      <c r="AC16" s="421"/>
      <c r="AD16" s="421"/>
      <c r="AE16" s="421"/>
      <c r="AF16" s="421"/>
      <c r="AG16" s="421"/>
      <c r="AH16" s="421"/>
      <c r="AI16" s="421"/>
      <c r="AJ16" s="421"/>
      <c r="AK16" s="421"/>
      <c r="AL16" s="421"/>
      <c r="AM16" s="421"/>
      <c r="AN16" s="437"/>
      <c r="AO16" s="421"/>
      <c r="AP16" s="421"/>
      <c r="AQ16" s="421"/>
      <c r="AR16" s="421"/>
      <c r="AS16" s="421"/>
      <c r="AT16" s="421"/>
      <c r="BE16" s="747"/>
      <c r="BF16" s="747"/>
      <c r="BG16" s="747"/>
    </row>
    <row r="17" spans="2:58" ht="20.25" customHeight="1">
      <c r="B17" s="422" t="s">
        <v>256</v>
      </c>
      <c r="C17" s="438" t="s">
        <v>393</v>
      </c>
      <c r="D17" s="457"/>
      <c r="E17" s="467"/>
      <c r="F17" s="467"/>
      <c r="G17" s="487" t="s">
        <v>500</v>
      </c>
      <c r="H17" s="499" t="s">
        <v>435</v>
      </c>
      <c r="I17" s="457"/>
      <c r="J17" s="457"/>
      <c r="K17" s="467"/>
      <c r="L17" s="499" t="s">
        <v>297</v>
      </c>
      <c r="M17" s="457"/>
      <c r="N17" s="457"/>
      <c r="O17" s="536"/>
      <c r="P17" s="544"/>
      <c r="Q17" s="553"/>
      <c r="R17" s="561"/>
      <c r="S17" s="576" t="s">
        <v>458</v>
      </c>
      <c r="T17" s="591"/>
      <c r="U17" s="591"/>
      <c r="V17" s="591"/>
      <c r="W17" s="591"/>
      <c r="X17" s="591"/>
      <c r="Y17" s="591"/>
      <c r="Z17" s="591"/>
      <c r="AA17" s="591"/>
      <c r="AB17" s="591"/>
      <c r="AC17" s="591"/>
      <c r="AD17" s="591"/>
      <c r="AE17" s="591"/>
      <c r="AF17" s="591"/>
      <c r="AG17" s="591"/>
      <c r="AH17" s="591"/>
      <c r="AI17" s="591"/>
      <c r="AJ17" s="591"/>
      <c r="AK17" s="591"/>
      <c r="AL17" s="591"/>
      <c r="AM17" s="591"/>
      <c r="AN17" s="591"/>
      <c r="AO17" s="591"/>
      <c r="AP17" s="591"/>
      <c r="AQ17" s="591"/>
      <c r="AR17" s="591"/>
      <c r="AS17" s="591"/>
      <c r="AT17" s="591"/>
      <c r="AU17" s="591"/>
      <c r="AV17" s="591"/>
      <c r="AW17" s="658"/>
      <c r="AX17" s="664" t="str">
        <f>IF(BB3="４週","(11) 1～4週目の勤務時間数合計","(11) 1か月の勤務時間数   合計")</f>
        <v>(11) 1～4週目の勤務時間数合計</v>
      </c>
      <c r="AY17" s="678"/>
      <c r="AZ17" s="691" t="s">
        <v>521</v>
      </c>
      <c r="BA17" s="701"/>
      <c r="BB17" s="717" t="s">
        <v>525</v>
      </c>
      <c r="BC17" s="733"/>
      <c r="BD17" s="733"/>
      <c r="BE17" s="733"/>
      <c r="BF17" s="748"/>
    </row>
    <row r="18" spans="2:58" ht="20.25" customHeight="1">
      <c r="B18" s="423"/>
      <c r="C18" s="439"/>
      <c r="D18" s="458"/>
      <c r="E18" s="468"/>
      <c r="F18" s="468"/>
      <c r="G18" s="488"/>
      <c r="H18" s="500"/>
      <c r="I18" s="458"/>
      <c r="J18" s="458"/>
      <c r="K18" s="468"/>
      <c r="L18" s="500"/>
      <c r="M18" s="458"/>
      <c r="N18" s="458"/>
      <c r="O18" s="537"/>
      <c r="P18" s="545"/>
      <c r="Q18" s="554"/>
      <c r="R18" s="562"/>
      <c r="S18" s="577" t="s">
        <v>292</v>
      </c>
      <c r="T18" s="592"/>
      <c r="U18" s="592"/>
      <c r="V18" s="592"/>
      <c r="W18" s="592"/>
      <c r="X18" s="592"/>
      <c r="Y18" s="607"/>
      <c r="Z18" s="577" t="s">
        <v>477</v>
      </c>
      <c r="AA18" s="592"/>
      <c r="AB18" s="592"/>
      <c r="AC18" s="592"/>
      <c r="AD18" s="592"/>
      <c r="AE18" s="592"/>
      <c r="AF18" s="607"/>
      <c r="AG18" s="577" t="s">
        <v>511</v>
      </c>
      <c r="AH18" s="592"/>
      <c r="AI18" s="592"/>
      <c r="AJ18" s="592"/>
      <c r="AK18" s="592"/>
      <c r="AL18" s="592"/>
      <c r="AM18" s="607"/>
      <c r="AN18" s="577" t="s">
        <v>513</v>
      </c>
      <c r="AO18" s="592"/>
      <c r="AP18" s="592"/>
      <c r="AQ18" s="592"/>
      <c r="AR18" s="592"/>
      <c r="AS18" s="592"/>
      <c r="AT18" s="607"/>
      <c r="AU18" s="651" t="s">
        <v>517</v>
      </c>
      <c r="AV18" s="655"/>
      <c r="AW18" s="659"/>
      <c r="AX18" s="665"/>
      <c r="AY18" s="679"/>
      <c r="AZ18" s="692"/>
      <c r="BA18" s="702"/>
      <c r="BB18" s="432"/>
      <c r="BC18" s="452"/>
      <c r="BD18" s="452"/>
      <c r="BE18" s="452"/>
      <c r="BF18" s="519"/>
    </row>
    <row r="19" spans="2:58" ht="20.25" customHeight="1">
      <c r="B19" s="423"/>
      <c r="C19" s="439"/>
      <c r="D19" s="458"/>
      <c r="E19" s="468"/>
      <c r="F19" s="468"/>
      <c r="G19" s="488"/>
      <c r="H19" s="500"/>
      <c r="I19" s="458"/>
      <c r="J19" s="458"/>
      <c r="K19" s="468"/>
      <c r="L19" s="500"/>
      <c r="M19" s="458"/>
      <c r="N19" s="458"/>
      <c r="O19" s="537"/>
      <c r="P19" s="545"/>
      <c r="Q19" s="554"/>
      <c r="R19" s="562"/>
      <c r="S19" s="578">
        <v>1</v>
      </c>
      <c r="T19" s="593">
        <v>2</v>
      </c>
      <c r="U19" s="593">
        <v>3</v>
      </c>
      <c r="V19" s="593">
        <v>4</v>
      </c>
      <c r="W19" s="593">
        <v>5</v>
      </c>
      <c r="X19" s="593">
        <v>6</v>
      </c>
      <c r="Y19" s="608">
        <v>7</v>
      </c>
      <c r="Z19" s="578">
        <v>8</v>
      </c>
      <c r="AA19" s="593">
        <v>9</v>
      </c>
      <c r="AB19" s="593">
        <v>10</v>
      </c>
      <c r="AC19" s="593">
        <v>11</v>
      </c>
      <c r="AD19" s="593">
        <v>12</v>
      </c>
      <c r="AE19" s="593">
        <v>13</v>
      </c>
      <c r="AF19" s="608">
        <v>14</v>
      </c>
      <c r="AG19" s="636">
        <v>15</v>
      </c>
      <c r="AH19" s="593">
        <v>16</v>
      </c>
      <c r="AI19" s="593">
        <v>17</v>
      </c>
      <c r="AJ19" s="593">
        <v>18</v>
      </c>
      <c r="AK19" s="593">
        <v>19</v>
      </c>
      <c r="AL19" s="593">
        <v>20</v>
      </c>
      <c r="AM19" s="608">
        <v>21</v>
      </c>
      <c r="AN19" s="578">
        <v>22</v>
      </c>
      <c r="AO19" s="593">
        <v>23</v>
      </c>
      <c r="AP19" s="593">
        <v>24</v>
      </c>
      <c r="AQ19" s="593">
        <v>25</v>
      </c>
      <c r="AR19" s="593">
        <v>26</v>
      </c>
      <c r="AS19" s="593">
        <v>27</v>
      </c>
      <c r="AT19" s="608">
        <v>28</v>
      </c>
      <c r="AU19" s="578" t="str">
        <f>IF($BB$3="暦月",IF(DAY(DATE($AC$2,$AG$2,29))=29,29,""),"")</f>
        <v/>
      </c>
      <c r="AV19" s="593" t="str">
        <f>IF($BB$3="暦月",IF(DAY(DATE($AC$2,$AG$2,30))=30,30,""),"")</f>
        <v/>
      </c>
      <c r="AW19" s="608" t="str">
        <f>IF($BB$3="暦月",IF(DAY(DATE($AC$2,$AG$2,31))=31,31,""),"")</f>
        <v/>
      </c>
      <c r="AX19" s="665"/>
      <c r="AY19" s="679"/>
      <c r="AZ19" s="692"/>
      <c r="BA19" s="702"/>
      <c r="BB19" s="432"/>
      <c r="BC19" s="452"/>
      <c r="BD19" s="452"/>
      <c r="BE19" s="452"/>
      <c r="BF19" s="519"/>
    </row>
    <row r="20" spans="2:58" ht="20.25" hidden="1" customHeight="1">
      <c r="B20" s="423"/>
      <c r="C20" s="439"/>
      <c r="D20" s="458"/>
      <c r="E20" s="468"/>
      <c r="F20" s="468"/>
      <c r="G20" s="488"/>
      <c r="H20" s="500"/>
      <c r="I20" s="458"/>
      <c r="J20" s="458"/>
      <c r="K20" s="468"/>
      <c r="L20" s="500"/>
      <c r="M20" s="458"/>
      <c r="N20" s="458"/>
      <c r="O20" s="537"/>
      <c r="P20" s="545"/>
      <c r="Q20" s="554"/>
      <c r="R20" s="562"/>
      <c r="S20" s="578">
        <f>WEEKDAY(DATE($AC$2,$AG$2,1))</f>
        <v>3</v>
      </c>
      <c r="T20" s="593">
        <f>WEEKDAY(DATE($AC$2,$AG$2,2))</f>
        <v>4</v>
      </c>
      <c r="U20" s="593">
        <f>WEEKDAY(DATE($AC$2,$AG$2,3))</f>
        <v>5</v>
      </c>
      <c r="V20" s="593">
        <f>WEEKDAY(DATE($AC$2,$AG$2,4))</f>
        <v>6</v>
      </c>
      <c r="W20" s="593">
        <f>WEEKDAY(DATE($AC$2,$AG$2,5))</f>
        <v>7</v>
      </c>
      <c r="X20" s="593">
        <f>WEEKDAY(DATE($AC$2,$AG$2,6))</f>
        <v>1</v>
      </c>
      <c r="Y20" s="608">
        <f>WEEKDAY(DATE($AC$2,$AG$2,7))</f>
        <v>2</v>
      </c>
      <c r="Z20" s="578">
        <f>WEEKDAY(DATE($AC$2,$AG$2,8))</f>
        <v>3</v>
      </c>
      <c r="AA20" s="593">
        <f>WEEKDAY(DATE($AC$2,$AG$2,9))</f>
        <v>4</v>
      </c>
      <c r="AB20" s="593">
        <f>WEEKDAY(DATE($AC$2,$AG$2,10))</f>
        <v>5</v>
      </c>
      <c r="AC20" s="593">
        <f>WEEKDAY(DATE($AC$2,$AG$2,11))</f>
        <v>6</v>
      </c>
      <c r="AD20" s="593">
        <f>WEEKDAY(DATE($AC$2,$AG$2,12))</f>
        <v>7</v>
      </c>
      <c r="AE20" s="593">
        <f>WEEKDAY(DATE($AC$2,$AG$2,13))</f>
        <v>1</v>
      </c>
      <c r="AF20" s="608">
        <f>WEEKDAY(DATE($AC$2,$AG$2,14))</f>
        <v>2</v>
      </c>
      <c r="AG20" s="578">
        <f>WEEKDAY(DATE($AC$2,$AG$2,15))</f>
        <v>3</v>
      </c>
      <c r="AH20" s="593">
        <f>WEEKDAY(DATE($AC$2,$AG$2,16))</f>
        <v>4</v>
      </c>
      <c r="AI20" s="593">
        <f>WEEKDAY(DATE($AC$2,$AG$2,17))</f>
        <v>5</v>
      </c>
      <c r="AJ20" s="593">
        <f>WEEKDAY(DATE($AC$2,$AG$2,18))</f>
        <v>6</v>
      </c>
      <c r="AK20" s="593">
        <f>WEEKDAY(DATE($AC$2,$AG$2,19))</f>
        <v>7</v>
      </c>
      <c r="AL20" s="593">
        <f>WEEKDAY(DATE($AC$2,$AG$2,20))</f>
        <v>1</v>
      </c>
      <c r="AM20" s="608">
        <f>WEEKDAY(DATE($AC$2,$AG$2,21))</f>
        <v>2</v>
      </c>
      <c r="AN20" s="578">
        <f>WEEKDAY(DATE($AC$2,$AG$2,22))</f>
        <v>3</v>
      </c>
      <c r="AO20" s="593">
        <f>WEEKDAY(DATE($AC$2,$AG$2,23))</f>
        <v>4</v>
      </c>
      <c r="AP20" s="593">
        <f>WEEKDAY(DATE($AC$2,$AG$2,24))</f>
        <v>5</v>
      </c>
      <c r="AQ20" s="593">
        <f>WEEKDAY(DATE($AC$2,$AG$2,25))</f>
        <v>6</v>
      </c>
      <c r="AR20" s="593">
        <f>WEEKDAY(DATE($AC$2,$AG$2,26))</f>
        <v>7</v>
      </c>
      <c r="AS20" s="593">
        <f>WEEKDAY(DATE($AC$2,$AG$2,27))</f>
        <v>1</v>
      </c>
      <c r="AT20" s="608">
        <f>WEEKDAY(DATE($AC$2,$AG$2,28))</f>
        <v>2</v>
      </c>
      <c r="AU20" s="578">
        <f>IF(AU19=29,WEEKDAY(DATE($AC$2,$AG$2,29)),0)</f>
        <v>0</v>
      </c>
      <c r="AV20" s="593">
        <f>IF(AV19=30,WEEKDAY(DATE($AC$2,$AG$2,30)),0)</f>
        <v>0</v>
      </c>
      <c r="AW20" s="608">
        <f>IF(AW19=31,WEEKDAY(DATE($AC$2,$AG$2,31)),0)</f>
        <v>0</v>
      </c>
      <c r="AX20" s="665"/>
      <c r="AY20" s="679"/>
      <c r="AZ20" s="692"/>
      <c r="BA20" s="702"/>
      <c r="BB20" s="432"/>
      <c r="BC20" s="452"/>
      <c r="BD20" s="452"/>
      <c r="BE20" s="452"/>
      <c r="BF20" s="519"/>
    </row>
    <row r="21" spans="2:58" ht="22.5" customHeight="1">
      <c r="B21" s="424"/>
      <c r="C21" s="440"/>
      <c r="D21" s="459"/>
      <c r="E21" s="469"/>
      <c r="F21" s="469"/>
      <c r="G21" s="489"/>
      <c r="H21" s="501"/>
      <c r="I21" s="459"/>
      <c r="J21" s="459"/>
      <c r="K21" s="469"/>
      <c r="L21" s="501"/>
      <c r="M21" s="459"/>
      <c r="N21" s="459"/>
      <c r="O21" s="538"/>
      <c r="P21" s="546"/>
      <c r="Q21" s="555"/>
      <c r="R21" s="563"/>
      <c r="S21" s="579" t="str">
        <f t="shared" ref="S21:AT21" si="0">IF(S20=1,"日",IF(S20=2,"月",IF(S20=3,"火",IF(S20=4,"水",IF(S20=5,"木",IF(S20=6,"金","土"))))))</f>
        <v>火</v>
      </c>
      <c r="T21" s="594" t="str">
        <f t="shared" si="0"/>
        <v>水</v>
      </c>
      <c r="U21" s="594" t="str">
        <f t="shared" si="0"/>
        <v>木</v>
      </c>
      <c r="V21" s="594" t="str">
        <f t="shared" si="0"/>
        <v>金</v>
      </c>
      <c r="W21" s="594" t="str">
        <f t="shared" si="0"/>
        <v>土</v>
      </c>
      <c r="X21" s="594" t="str">
        <f t="shared" si="0"/>
        <v>日</v>
      </c>
      <c r="Y21" s="609" t="str">
        <f t="shared" si="0"/>
        <v>月</v>
      </c>
      <c r="Z21" s="579" t="str">
        <f t="shared" si="0"/>
        <v>火</v>
      </c>
      <c r="AA21" s="594" t="str">
        <f t="shared" si="0"/>
        <v>水</v>
      </c>
      <c r="AB21" s="594" t="str">
        <f t="shared" si="0"/>
        <v>木</v>
      </c>
      <c r="AC21" s="594" t="str">
        <f t="shared" si="0"/>
        <v>金</v>
      </c>
      <c r="AD21" s="594" t="str">
        <f t="shared" si="0"/>
        <v>土</v>
      </c>
      <c r="AE21" s="594" t="str">
        <f t="shared" si="0"/>
        <v>日</v>
      </c>
      <c r="AF21" s="609" t="str">
        <f t="shared" si="0"/>
        <v>月</v>
      </c>
      <c r="AG21" s="579" t="str">
        <f t="shared" si="0"/>
        <v>火</v>
      </c>
      <c r="AH21" s="594" t="str">
        <f t="shared" si="0"/>
        <v>水</v>
      </c>
      <c r="AI21" s="594" t="str">
        <f t="shared" si="0"/>
        <v>木</v>
      </c>
      <c r="AJ21" s="594" t="str">
        <f t="shared" si="0"/>
        <v>金</v>
      </c>
      <c r="AK21" s="594" t="str">
        <f t="shared" si="0"/>
        <v>土</v>
      </c>
      <c r="AL21" s="594" t="str">
        <f t="shared" si="0"/>
        <v>日</v>
      </c>
      <c r="AM21" s="609" t="str">
        <f t="shared" si="0"/>
        <v>月</v>
      </c>
      <c r="AN21" s="579" t="str">
        <f t="shared" si="0"/>
        <v>火</v>
      </c>
      <c r="AO21" s="594" t="str">
        <f t="shared" si="0"/>
        <v>水</v>
      </c>
      <c r="AP21" s="594" t="str">
        <f t="shared" si="0"/>
        <v>木</v>
      </c>
      <c r="AQ21" s="594" t="str">
        <f t="shared" si="0"/>
        <v>金</v>
      </c>
      <c r="AR21" s="594" t="str">
        <f t="shared" si="0"/>
        <v>土</v>
      </c>
      <c r="AS21" s="594" t="str">
        <f t="shared" si="0"/>
        <v>日</v>
      </c>
      <c r="AT21" s="609" t="str">
        <f t="shared" si="0"/>
        <v>月</v>
      </c>
      <c r="AU21" s="594" t="str">
        <f>IF(AU20=1,"日",IF(AU20=2,"月",IF(AU20=3,"火",IF(AU20=4,"水",IF(AU20=5,"木",IF(AU20=6,"金",IF(AU20=0,"","土")))))))</f>
        <v/>
      </c>
      <c r="AV21" s="594" t="str">
        <f>IF(AV20=1,"日",IF(AV20=2,"月",IF(AV20=3,"火",IF(AV20=4,"水",IF(AV20=5,"木",IF(AV20=6,"金",IF(AV20=0,"","土")))))))</f>
        <v/>
      </c>
      <c r="AW21" s="594" t="str">
        <f>IF(AW20=1,"日",IF(AW20=2,"月",IF(AW20=3,"火",IF(AW20=4,"水",IF(AW20=5,"木",IF(AW20=6,"金",IF(AW20=0,"","土")))))))</f>
        <v/>
      </c>
      <c r="AX21" s="666"/>
      <c r="AY21" s="680"/>
      <c r="AZ21" s="693"/>
      <c r="BA21" s="703"/>
      <c r="BB21" s="433"/>
      <c r="BC21" s="453"/>
      <c r="BD21" s="453"/>
      <c r="BE21" s="453"/>
      <c r="BF21" s="520"/>
    </row>
    <row r="22" spans="2:58" ht="20.25" customHeight="1">
      <c r="B22" s="425">
        <v>1</v>
      </c>
      <c r="C22" s="441"/>
      <c r="D22" s="460"/>
      <c r="E22" s="470"/>
      <c r="F22" s="478"/>
      <c r="G22" s="490"/>
      <c r="H22" s="502"/>
      <c r="I22" s="511"/>
      <c r="J22" s="511"/>
      <c r="K22" s="516"/>
      <c r="L22" s="523"/>
      <c r="M22" s="531"/>
      <c r="N22" s="531"/>
      <c r="O22" s="539"/>
      <c r="P22" s="547" t="s">
        <v>506</v>
      </c>
      <c r="Q22" s="556"/>
      <c r="R22" s="564"/>
      <c r="S22" s="580"/>
      <c r="T22" s="595"/>
      <c r="U22" s="595"/>
      <c r="V22" s="595"/>
      <c r="W22" s="595"/>
      <c r="X22" s="595"/>
      <c r="Y22" s="610"/>
      <c r="Z22" s="580"/>
      <c r="AA22" s="595"/>
      <c r="AB22" s="595"/>
      <c r="AC22" s="595"/>
      <c r="AD22" s="595"/>
      <c r="AE22" s="595"/>
      <c r="AF22" s="610"/>
      <c r="AG22" s="580"/>
      <c r="AH22" s="595"/>
      <c r="AI22" s="595"/>
      <c r="AJ22" s="595"/>
      <c r="AK22" s="595"/>
      <c r="AL22" s="595"/>
      <c r="AM22" s="610"/>
      <c r="AN22" s="580"/>
      <c r="AO22" s="595"/>
      <c r="AP22" s="595"/>
      <c r="AQ22" s="595"/>
      <c r="AR22" s="595"/>
      <c r="AS22" s="595"/>
      <c r="AT22" s="610"/>
      <c r="AU22" s="580"/>
      <c r="AV22" s="595"/>
      <c r="AW22" s="595"/>
      <c r="AX22" s="667"/>
      <c r="AY22" s="681"/>
      <c r="AZ22" s="694"/>
      <c r="BA22" s="704"/>
      <c r="BB22" s="718"/>
      <c r="BC22" s="734"/>
      <c r="BD22" s="734"/>
      <c r="BE22" s="734"/>
      <c r="BF22" s="749"/>
    </row>
    <row r="23" spans="2:58" ht="20.25" customHeight="1">
      <c r="B23" s="426"/>
      <c r="C23" s="442"/>
      <c r="D23" s="461"/>
      <c r="E23" s="471"/>
      <c r="F23" s="479"/>
      <c r="G23" s="491"/>
      <c r="H23" s="503"/>
      <c r="I23" s="512"/>
      <c r="J23" s="512"/>
      <c r="K23" s="517"/>
      <c r="L23" s="524"/>
      <c r="M23" s="532"/>
      <c r="N23" s="532"/>
      <c r="O23" s="540"/>
      <c r="P23" s="548" t="s">
        <v>353</v>
      </c>
      <c r="Q23" s="557"/>
      <c r="R23" s="565"/>
      <c r="S23" s="581" t="str">
        <f>IF(S22="","",VLOOKUP(S22,'別紙２シフト記号表（勤務時間帯）'!$C$6:$K$35,9,FALSE))</f>
        <v/>
      </c>
      <c r="T23" s="596" t="str">
        <f>IF(T22="","",VLOOKUP(T22,'別紙２シフト記号表（勤務時間帯）'!$C$6:$K$35,9,FALSE))</f>
        <v/>
      </c>
      <c r="U23" s="596" t="str">
        <f>IF(U22="","",VLOOKUP(U22,'別紙２シフト記号表（勤務時間帯）'!$C$6:$K$35,9,FALSE))</f>
        <v/>
      </c>
      <c r="V23" s="596" t="str">
        <f>IF(V22="","",VLOOKUP(V22,'別紙２シフト記号表（勤務時間帯）'!$C$6:$K$35,9,FALSE))</f>
        <v/>
      </c>
      <c r="W23" s="596" t="str">
        <f>IF(W22="","",VLOOKUP(W22,'別紙２シフト記号表（勤務時間帯）'!$C$6:$K$35,9,FALSE))</f>
        <v/>
      </c>
      <c r="X23" s="596" t="str">
        <f>IF(X22="","",VLOOKUP(X22,'別紙２シフト記号表（勤務時間帯）'!$C$6:$K$35,9,FALSE))</f>
        <v/>
      </c>
      <c r="Y23" s="611" t="str">
        <f>IF(Y22="","",VLOOKUP(Y22,'別紙２シフト記号表（勤務時間帯）'!$C$6:$K$35,9,FALSE))</f>
        <v/>
      </c>
      <c r="Z23" s="581" t="str">
        <f>IF(Z22="","",VLOOKUP(Z22,'別紙２シフト記号表（勤務時間帯）'!$C$6:$K$35,9,FALSE))</f>
        <v/>
      </c>
      <c r="AA23" s="596" t="str">
        <f>IF(AA22="","",VLOOKUP(AA22,'別紙２シフト記号表（勤務時間帯）'!$C$6:$K$35,9,FALSE))</f>
        <v/>
      </c>
      <c r="AB23" s="596" t="str">
        <f>IF(AB22="","",VLOOKUP(AB22,'別紙２シフト記号表（勤務時間帯）'!$C$6:$K$35,9,FALSE))</f>
        <v/>
      </c>
      <c r="AC23" s="596" t="str">
        <f>IF(AC22="","",VLOOKUP(AC22,'別紙２シフト記号表（勤務時間帯）'!$C$6:$K$35,9,FALSE))</f>
        <v/>
      </c>
      <c r="AD23" s="596" t="str">
        <f>IF(AD22="","",VLOOKUP(AD22,'別紙２シフト記号表（勤務時間帯）'!$C$6:$K$35,9,FALSE))</f>
        <v/>
      </c>
      <c r="AE23" s="596" t="str">
        <f>IF(AE22="","",VLOOKUP(AE22,'別紙２シフト記号表（勤務時間帯）'!$C$6:$K$35,9,FALSE))</f>
        <v/>
      </c>
      <c r="AF23" s="611" t="str">
        <f>IF(AF22="","",VLOOKUP(AF22,'別紙２シフト記号表（勤務時間帯）'!$C$6:$K$35,9,FALSE))</f>
        <v/>
      </c>
      <c r="AG23" s="581" t="str">
        <f>IF(AG22="","",VLOOKUP(AG22,'別紙２シフト記号表（勤務時間帯）'!$C$6:$K$35,9,FALSE))</f>
        <v/>
      </c>
      <c r="AH23" s="596" t="str">
        <f>IF(AH22="","",VLOOKUP(AH22,'別紙２シフト記号表（勤務時間帯）'!$C$6:$K$35,9,FALSE))</f>
        <v/>
      </c>
      <c r="AI23" s="596" t="str">
        <f>IF(AI22="","",VLOOKUP(AI22,'別紙２シフト記号表（勤務時間帯）'!$C$6:$K$35,9,FALSE))</f>
        <v/>
      </c>
      <c r="AJ23" s="596" t="str">
        <f>IF(AJ22="","",VLOOKUP(AJ22,'別紙２シフト記号表（勤務時間帯）'!$C$6:$K$35,9,FALSE))</f>
        <v/>
      </c>
      <c r="AK23" s="596" t="str">
        <f>IF(AK22="","",VLOOKUP(AK22,'別紙２シフト記号表（勤務時間帯）'!$C$6:$K$35,9,FALSE))</f>
        <v/>
      </c>
      <c r="AL23" s="596" t="str">
        <f>IF(AL22="","",VLOOKUP(AL22,'別紙２シフト記号表（勤務時間帯）'!$C$6:$K$35,9,FALSE))</f>
        <v/>
      </c>
      <c r="AM23" s="611" t="str">
        <f>IF(AM22="","",VLOOKUP(AM22,'別紙２シフト記号表（勤務時間帯）'!$C$6:$K$35,9,FALSE))</f>
        <v/>
      </c>
      <c r="AN23" s="581" t="str">
        <f>IF(AN22="","",VLOOKUP(AN22,'別紙２シフト記号表（勤務時間帯）'!$C$6:$K$35,9,FALSE))</f>
        <v/>
      </c>
      <c r="AO23" s="596" t="str">
        <f>IF(AO22="","",VLOOKUP(AO22,'別紙２シフト記号表（勤務時間帯）'!$C$6:$K$35,9,FALSE))</f>
        <v/>
      </c>
      <c r="AP23" s="596" t="str">
        <f>IF(AP22="","",VLOOKUP(AP22,'別紙２シフト記号表（勤務時間帯）'!$C$6:$K$35,9,FALSE))</f>
        <v/>
      </c>
      <c r="AQ23" s="596" t="str">
        <f>IF(AQ22="","",VLOOKUP(AQ22,'別紙２シフト記号表（勤務時間帯）'!$C$6:$K$35,9,FALSE))</f>
        <v/>
      </c>
      <c r="AR23" s="596" t="str">
        <f>IF(AR22="","",VLOOKUP(AR22,'別紙２シフト記号表（勤務時間帯）'!$C$6:$K$35,9,FALSE))</f>
        <v/>
      </c>
      <c r="AS23" s="596" t="str">
        <f>IF(AS22="","",VLOOKUP(AS22,'別紙２シフト記号表（勤務時間帯）'!$C$6:$K$35,9,FALSE))</f>
        <v/>
      </c>
      <c r="AT23" s="611" t="str">
        <f>IF(AT22="","",VLOOKUP(AT22,'別紙２シフト記号表（勤務時間帯）'!$C$6:$K$35,9,FALSE))</f>
        <v/>
      </c>
      <c r="AU23" s="581" t="str">
        <f>IF(AU22="","",VLOOKUP(AU22,'別紙２シフト記号表（勤務時間帯）'!$C$6:$K$35,9,FALSE))</f>
        <v/>
      </c>
      <c r="AV23" s="596" t="str">
        <f>IF(AV22="","",VLOOKUP(AV22,'別紙２シフト記号表（勤務時間帯）'!$C$6:$K$35,9,FALSE))</f>
        <v/>
      </c>
      <c r="AW23" s="596" t="str">
        <f>IF(AW22="","",VLOOKUP(AW22,'別紙２シフト記号表（勤務時間帯）'!$C$6:$K$35,9,FALSE))</f>
        <v/>
      </c>
      <c r="AX23" s="668">
        <f>IF($BB$3="４週",SUM(S23:AT23),IF($BB$3="暦月",SUM(S23:AW23),""))</f>
        <v>0</v>
      </c>
      <c r="AY23" s="682"/>
      <c r="AZ23" s="695">
        <f>IF($BB$3="４週",AX23/4,IF($BB$3="暦月",別紙２!AX23/(別紙２!$BB$8/7),""))</f>
        <v>0</v>
      </c>
      <c r="BA23" s="705"/>
      <c r="BB23" s="719"/>
      <c r="BC23" s="735"/>
      <c r="BD23" s="735"/>
      <c r="BE23" s="735"/>
      <c r="BF23" s="750"/>
    </row>
    <row r="24" spans="2:58" ht="20.25" customHeight="1">
      <c r="B24" s="426"/>
      <c r="C24" s="443"/>
      <c r="D24" s="462"/>
      <c r="E24" s="472"/>
      <c r="F24" s="480">
        <f>C22</f>
        <v>0</v>
      </c>
      <c r="G24" s="491"/>
      <c r="H24" s="503"/>
      <c r="I24" s="512"/>
      <c r="J24" s="512"/>
      <c r="K24" s="517"/>
      <c r="L24" s="524"/>
      <c r="M24" s="532"/>
      <c r="N24" s="532"/>
      <c r="O24" s="540"/>
      <c r="P24" s="549" t="s">
        <v>507</v>
      </c>
      <c r="Q24" s="558"/>
      <c r="R24" s="566"/>
      <c r="S24" s="582" t="str">
        <f>IF(S22="","",VLOOKUP(S22,'別紙２シフト記号表（勤務時間帯）'!$C$6:$U$35,19,FALSE))</f>
        <v/>
      </c>
      <c r="T24" s="597" t="str">
        <f>IF(T22="","",VLOOKUP(T22,'別紙２シフト記号表（勤務時間帯）'!$C$6:$U$35,19,FALSE))</f>
        <v/>
      </c>
      <c r="U24" s="597" t="str">
        <f>IF(U22="","",VLOOKUP(U22,'別紙２シフト記号表（勤務時間帯）'!$C$6:$U$35,19,FALSE))</f>
        <v/>
      </c>
      <c r="V24" s="597" t="str">
        <f>IF(V22="","",VLOOKUP(V22,'別紙２シフト記号表（勤務時間帯）'!$C$6:$U$35,19,FALSE))</f>
        <v/>
      </c>
      <c r="W24" s="597" t="str">
        <f>IF(W22="","",VLOOKUP(W22,'別紙２シフト記号表（勤務時間帯）'!$C$6:$U$35,19,FALSE))</f>
        <v/>
      </c>
      <c r="X24" s="597" t="str">
        <f>IF(X22="","",VLOOKUP(X22,'別紙２シフト記号表（勤務時間帯）'!$C$6:$U$35,19,FALSE))</f>
        <v/>
      </c>
      <c r="Y24" s="612" t="str">
        <f>IF(Y22="","",VLOOKUP(Y22,'別紙２シフト記号表（勤務時間帯）'!$C$6:$U$35,19,FALSE))</f>
        <v/>
      </c>
      <c r="Z24" s="582" t="str">
        <f>IF(Z22="","",VLOOKUP(Z22,'別紙２シフト記号表（勤務時間帯）'!$C$6:$U$35,19,FALSE))</f>
        <v/>
      </c>
      <c r="AA24" s="597" t="str">
        <f>IF(AA22="","",VLOOKUP(AA22,'別紙２シフト記号表（勤務時間帯）'!$C$6:$U$35,19,FALSE))</f>
        <v/>
      </c>
      <c r="AB24" s="597" t="str">
        <f>IF(AB22="","",VLOOKUP(AB22,'別紙２シフト記号表（勤務時間帯）'!$C$6:$U$35,19,FALSE))</f>
        <v/>
      </c>
      <c r="AC24" s="597" t="str">
        <f>IF(AC22="","",VLOOKUP(AC22,'別紙２シフト記号表（勤務時間帯）'!$C$6:$U$35,19,FALSE))</f>
        <v/>
      </c>
      <c r="AD24" s="597" t="str">
        <f>IF(AD22="","",VLOOKUP(AD22,'別紙２シフト記号表（勤務時間帯）'!$C$6:$U$35,19,FALSE))</f>
        <v/>
      </c>
      <c r="AE24" s="597" t="str">
        <f>IF(AE22="","",VLOOKUP(AE22,'別紙２シフト記号表（勤務時間帯）'!$C$6:$U$35,19,FALSE))</f>
        <v/>
      </c>
      <c r="AF24" s="612" t="str">
        <f>IF(AF22="","",VLOOKUP(AF22,'別紙２シフト記号表（勤務時間帯）'!$C$6:$U$35,19,FALSE))</f>
        <v/>
      </c>
      <c r="AG24" s="582" t="str">
        <f>IF(AG22="","",VLOOKUP(AG22,'別紙２シフト記号表（勤務時間帯）'!$C$6:$U$35,19,FALSE))</f>
        <v/>
      </c>
      <c r="AH24" s="597" t="str">
        <f>IF(AH22="","",VLOOKUP(AH22,'別紙２シフト記号表（勤務時間帯）'!$C$6:$U$35,19,FALSE))</f>
        <v/>
      </c>
      <c r="AI24" s="597" t="str">
        <f>IF(AI22="","",VLOOKUP(AI22,'別紙２シフト記号表（勤務時間帯）'!$C$6:$U$35,19,FALSE))</f>
        <v/>
      </c>
      <c r="AJ24" s="597" t="str">
        <f>IF(AJ22="","",VLOOKUP(AJ22,'別紙２シフト記号表（勤務時間帯）'!$C$6:$U$35,19,FALSE))</f>
        <v/>
      </c>
      <c r="AK24" s="597" t="str">
        <f>IF(AK22="","",VLOOKUP(AK22,'別紙２シフト記号表（勤務時間帯）'!$C$6:$U$35,19,FALSE))</f>
        <v/>
      </c>
      <c r="AL24" s="597" t="str">
        <f>IF(AL22="","",VLOOKUP(AL22,'別紙２シフト記号表（勤務時間帯）'!$C$6:$U$35,19,FALSE))</f>
        <v/>
      </c>
      <c r="AM24" s="612" t="str">
        <f>IF(AM22="","",VLOOKUP(AM22,'別紙２シフト記号表（勤務時間帯）'!$C$6:$U$35,19,FALSE))</f>
        <v/>
      </c>
      <c r="AN24" s="582" t="str">
        <f>IF(AN22="","",VLOOKUP(AN22,'別紙２シフト記号表（勤務時間帯）'!$C$6:$U$35,19,FALSE))</f>
        <v/>
      </c>
      <c r="AO24" s="597" t="str">
        <f>IF(AO22="","",VLOOKUP(AO22,'別紙２シフト記号表（勤務時間帯）'!$C$6:$U$35,19,FALSE))</f>
        <v/>
      </c>
      <c r="AP24" s="597" t="str">
        <f>IF(AP22="","",VLOOKUP(AP22,'別紙２シフト記号表（勤務時間帯）'!$C$6:$U$35,19,FALSE))</f>
        <v/>
      </c>
      <c r="AQ24" s="597" t="str">
        <f>IF(AQ22="","",VLOOKUP(AQ22,'別紙２シフト記号表（勤務時間帯）'!$C$6:$U$35,19,FALSE))</f>
        <v/>
      </c>
      <c r="AR24" s="597" t="str">
        <f>IF(AR22="","",VLOOKUP(AR22,'別紙２シフト記号表（勤務時間帯）'!$C$6:$U$35,19,FALSE))</f>
        <v/>
      </c>
      <c r="AS24" s="597" t="str">
        <f>IF(AS22="","",VLOOKUP(AS22,'別紙２シフト記号表（勤務時間帯）'!$C$6:$U$35,19,FALSE))</f>
        <v/>
      </c>
      <c r="AT24" s="612" t="str">
        <f>IF(AT22="","",VLOOKUP(AT22,'別紙２シフト記号表（勤務時間帯）'!$C$6:$U$35,19,FALSE))</f>
        <v/>
      </c>
      <c r="AU24" s="582" t="str">
        <f>IF(AU22="","",VLOOKUP(AU22,'別紙２シフト記号表（勤務時間帯）'!$C$6:$U$35,19,FALSE))</f>
        <v/>
      </c>
      <c r="AV24" s="597" t="str">
        <f>IF(AV22="","",VLOOKUP(AV22,'別紙２シフト記号表（勤務時間帯）'!$C$6:$U$35,19,FALSE))</f>
        <v/>
      </c>
      <c r="AW24" s="597" t="str">
        <f>IF(AW22="","",VLOOKUP(AW22,'別紙２シフト記号表（勤務時間帯）'!$C$6:$U$35,19,FALSE))</f>
        <v/>
      </c>
      <c r="AX24" s="669">
        <f>IF($BB$3="４週",SUM(S24:AT24),IF($BB$3="暦月",SUM(S24:AW24),""))</f>
        <v>0</v>
      </c>
      <c r="AY24" s="683"/>
      <c r="AZ24" s="696">
        <f>IF($BB$3="４週",AX24/4,IF($BB$3="暦月",別紙２!AX24/(別紙２!$BB$8/7),""))</f>
        <v>0</v>
      </c>
      <c r="BA24" s="706"/>
      <c r="BB24" s="720"/>
      <c r="BC24" s="736"/>
      <c r="BD24" s="736"/>
      <c r="BE24" s="736"/>
      <c r="BF24" s="751"/>
    </row>
    <row r="25" spans="2:58" ht="20.25" customHeight="1">
      <c r="B25" s="426">
        <f>B22+1</f>
        <v>2</v>
      </c>
      <c r="C25" s="444"/>
      <c r="D25" s="463"/>
      <c r="E25" s="473"/>
      <c r="F25" s="481"/>
      <c r="G25" s="481"/>
      <c r="H25" s="504"/>
      <c r="I25" s="512"/>
      <c r="J25" s="512"/>
      <c r="K25" s="517"/>
      <c r="L25" s="525"/>
      <c r="M25" s="533"/>
      <c r="N25" s="533"/>
      <c r="O25" s="541"/>
      <c r="P25" s="550" t="s">
        <v>506</v>
      </c>
      <c r="Q25" s="559"/>
      <c r="R25" s="567"/>
      <c r="S25" s="580"/>
      <c r="T25" s="595"/>
      <c r="U25" s="595"/>
      <c r="V25" s="595"/>
      <c r="W25" s="595"/>
      <c r="X25" s="595"/>
      <c r="Y25" s="610"/>
      <c r="Z25" s="580"/>
      <c r="AA25" s="595"/>
      <c r="AB25" s="595"/>
      <c r="AC25" s="595"/>
      <c r="AD25" s="595"/>
      <c r="AE25" s="595"/>
      <c r="AF25" s="610"/>
      <c r="AG25" s="580"/>
      <c r="AH25" s="595"/>
      <c r="AI25" s="595"/>
      <c r="AJ25" s="595"/>
      <c r="AK25" s="595"/>
      <c r="AL25" s="595"/>
      <c r="AM25" s="610"/>
      <c r="AN25" s="580"/>
      <c r="AO25" s="595"/>
      <c r="AP25" s="595"/>
      <c r="AQ25" s="595"/>
      <c r="AR25" s="595"/>
      <c r="AS25" s="595"/>
      <c r="AT25" s="610"/>
      <c r="AU25" s="580"/>
      <c r="AV25" s="595"/>
      <c r="AW25" s="595"/>
      <c r="AX25" s="670"/>
      <c r="AY25" s="684"/>
      <c r="AZ25" s="697"/>
      <c r="BA25" s="707"/>
      <c r="BB25" s="721"/>
      <c r="BC25" s="737"/>
      <c r="BD25" s="737"/>
      <c r="BE25" s="737"/>
      <c r="BF25" s="752"/>
    </row>
    <row r="26" spans="2:58" ht="20.25" customHeight="1">
      <c r="B26" s="426"/>
      <c r="C26" s="442"/>
      <c r="D26" s="461"/>
      <c r="E26" s="471"/>
      <c r="F26" s="479"/>
      <c r="G26" s="491"/>
      <c r="H26" s="503"/>
      <c r="I26" s="512"/>
      <c r="J26" s="512"/>
      <c r="K26" s="517"/>
      <c r="L26" s="524"/>
      <c r="M26" s="532"/>
      <c r="N26" s="532"/>
      <c r="O26" s="540"/>
      <c r="P26" s="548" t="s">
        <v>353</v>
      </c>
      <c r="Q26" s="557"/>
      <c r="R26" s="565"/>
      <c r="S26" s="581" t="str">
        <f>IF(S25="","",VLOOKUP(S25,'別紙２シフト記号表（勤務時間帯）'!$C$6:$K$35,9,FALSE))</f>
        <v/>
      </c>
      <c r="T26" s="596" t="str">
        <f>IF(T25="","",VLOOKUP(T25,'別紙２シフト記号表（勤務時間帯）'!$C$6:$K$35,9,FALSE))</f>
        <v/>
      </c>
      <c r="U26" s="596" t="str">
        <f>IF(U25="","",VLOOKUP(U25,'別紙２シフト記号表（勤務時間帯）'!$C$6:$K$35,9,FALSE))</f>
        <v/>
      </c>
      <c r="V26" s="596" t="str">
        <f>IF(V25="","",VLOOKUP(V25,'別紙２シフト記号表（勤務時間帯）'!$C$6:$K$35,9,FALSE))</f>
        <v/>
      </c>
      <c r="W26" s="596" t="str">
        <f>IF(W25="","",VLOOKUP(W25,'別紙２シフト記号表（勤務時間帯）'!$C$6:$K$35,9,FALSE))</f>
        <v/>
      </c>
      <c r="X26" s="596" t="str">
        <f>IF(X25="","",VLOOKUP(X25,'別紙２シフト記号表（勤務時間帯）'!$C$6:$K$35,9,FALSE))</f>
        <v/>
      </c>
      <c r="Y26" s="611" t="str">
        <f>IF(Y25="","",VLOOKUP(Y25,'別紙２シフト記号表（勤務時間帯）'!$C$6:$K$35,9,FALSE))</f>
        <v/>
      </c>
      <c r="Z26" s="581" t="str">
        <f>IF(Z25="","",VLOOKUP(Z25,'別紙２シフト記号表（勤務時間帯）'!$C$6:$K$35,9,FALSE))</f>
        <v/>
      </c>
      <c r="AA26" s="596" t="str">
        <f>IF(AA25="","",VLOOKUP(AA25,'別紙２シフト記号表（勤務時間帯）'!$C$6:$K$35,9,FALSE))</f>
        <v/>
      </c>
      <c r="AB26" s="596" t="str">
        <f>IF(AB25="","",VLOOKUP(AB25,'別紙２シフト記号表（勤務時間帯）'!$C$6:$K$35,9,FALSE))</f>
        <v/>
      </c>
      <c r="AC26" s="596" t="str">
        <f>IF(AC25="","",VLOOKUP(AC25,'別紙２シフト記号表（勤務時間帯）'!$C$6:$K$35,9,FALSE))</f>
        <v/>
      </c>
      <c r="AD26" s="596" t="str">
        <f>IF(AD25="","",VLOOKUP(AD25,'別紙２シフト記号表（勤務時間帯）'!$C$6:$K$35,9,FALSE))</f>
        <v/>
      </c>
      <c r="AE26" s="596" t="str">
        <f>IF(AE25="","",VLOOKUP(AE25,'別紙２シフト記号表（勤務時間帯）'!$C$6:$K$35,9,FALSE))</f>
        <v/>
      </c>
      <c r="AF26" s="611" t="str">
        <f>IF(AF25="","",VLOOKUP(AF25,'別紙２シフト記号表（勤務時間帯）'!$C$6:$K$35,9,FALSE))</f>
        <v/>
      </c>
      <c r="AG26" s="581" t="str">
        <f>IF(AG25="","",VLOOKUP(AG25,'別紙２シフト記号表（勤務時間帯）'!$C$6:$K$35,9,FALSE))</f>
        <v/>
      </c>
      <c r="AH26" s="596" t="str">
        <f>IF(AH25="","",VLOOKUP(AH25,'別紙２シフト記号表（勤務時間帯）'!$C$6:$K$35,9,FALSE))</f>
        <v/>
      </c>
      <c r="AI26" s="596" t="str">
        <f>IF(AI25="","",VLOOKUP(AI25,'別紙２シフト記号表（勤務時間帯）'!$C$6:$K$35,9,FALSE))</f>
        <v/>
      </c>
      <c r="AJ26" s="596" t="str">
        <f>IF(AJ25="","",VLOOKUP(AJ25,'別紙２シフト記号表（勤務時間帯）'!$C$6:$K$35,9,FALSE))</f>
        <v/>
      </c>
      <c r="AK26" s="596" t="str">
        <f>IF(AK25="","",VLOOKUP(AK25,'別紙２シフト記号表（勤務時間帯）'!$C$6:$K$35,9,FALSE))</f>
        <v/>
      </c>
      <c r="AL26" s="596" t="str">
        <f>IF(AL25="","",VLOOKUP(AL25,'別紙２シフト記号表（勤務時間帯）'!$C$6:$K$35,9,FALSE))</f>
        <v/>
      </c>
      <c r="AM26" s="611" t="str">
        <f>IF(AM25="","",VLOOKUP(AM25,'別紙２シフト記号表（勤務時間帯）'!$C$6:$K$35,9,FALSE))</f>
        <v/>
      </c>
      <c r="AN26" s="581" t="str">
        <f>IF(AN25="","",VLOOKUP(AN25,'別紙２シフト記号表（勤務時間帯）'!$C$6:$K$35,9,FALSE))</f>
        <v/>
      </c>
      <c r="AO26" s="596" t="str">
        <f>IF(AO25="","",VLOOKUP(AO25,'別紙２シフト記号表（勤務時間帯）'!$C$6:$K$35,9,FALSE))</f>
        <v/>
      </c>
      <c r="AP26" s="596" t="str">
        <f>IF(AP25="","",VLOOKUP(AP25,'別紙２シフト記号表（勤務時間帯）'!$C$6:$K$35,9,FALSE))</f>
        <v/>
      </c>
      <c r="AQ26" s="596" t="str">
        <f>IF(AQ25="","",VLOOKUP(AQ25,'別紙２シフト記号表（勤務時間帯）'!$C$6:$K$35,9,FALSE))</f>
        <v/>
      </c>
      <c r="AR26" s="596" t="str">
        <f>IF(AR25="","",VLOOKUP(AR25,'別紙２シフト記号表（勤務時間帯）'!$C$6:$K$35,9,FALSE))</f>
        <v/>
      </c>
      <c r="AS26" s="596" t="str">
        <f>IF(AS25="","",VLOOKUP(AS25,'別紙２シフト記号表（勤務時間帯）'!$C$6:$K$35,9,FALSE))</f>
        <v/>
      </c>
      <c r="AT26" s="611" t="str">
        <f>IF(AT25="","",VLOOKUP(AT25,'別紙２シフト記号表（勤務時間帯）'!$C$6:$K$35,9,FALSE))</f>
        <v/>
      </c>
      <c r="AU26" s="581" t="str">
        <f>IF(AU25="","",VLOOKUP(AU25,'別紙２シフト記号表（勤務時間帯）'!$C$6:$K$35,9,FALSE))</f>
        <v/>
      </c>
      <c r="AV26" s="596" t="str">
        <f>IF(AV25="","",VLOOKUP(AV25,'別紙２シフト記号表（勤務時間帯）'!$C$6:$K$35,9,FALSE))</f>
        <v/>
      </c>
      <c r="AW26" s="596" t="str">
        <f>IF(AW25="","",VLOOKUP(AW25,'別紙２シフト記号表（勤務時間帯）'!$C$6:$K$35,9,FALSE))</f>
        <v/>
      </c>
      <c r="AX26" s="668">
        <f>IF($BB$3="４週",SUM(S26:AT26),IF($BB$3="暦月",SUM(S26:AW26),""))</f>
        <v>0</v>
      </c>
      <c r="AY26" s="682"/>
      <c r="AZ26" s="695">
        <f>IF($BB$3="４週",AX26/4,IF($BB$3="暦月",別紙２!AX26/(別紙２!$BB$8/7),""))</f>
        <v>0</v>
      </c>
      <c r="BA26" s="705"/>
      <c r="BB26" s="719"/>
      <c r="BC26" s="735"/>
      <c r="BD26" s="735"/>
      <c r="BE26" s="735"/>
      <c r="BF26" s="750"/>
    </row>
    <row r="27" spans="2:58" ht="20.25" customHeight="1">
      <c r="B27" s="426"/>
      <c r="C27" s="443"/>
      <c r="D27" s="462"/>
      <c r="E27" s="472"/>
      <c r="F27" s="479">
        <f>C25</f>
        <v>0</v>
      </c>
      <c r="G27" s="492"/>
      <c r="H27" s="503"/>
      <c r="I27" s="512"/>
      <c r="J27" s="512"/>
      <c r="K27" s="517"/>
      <c r="L27" s="526"/>
      <c r="M27" s="534"/>
      <c r="N27" s="534"/>
      <c r="O27" s="542"/>
      <c r="P27" s="549" t="s">
        <v>507</v>
      </c>
      <c r="Q27" s="558"/>
      <c r="R27" s="566"/>
      <c r="S27" s="582" t="str">
        <f>IF(S25="","",VLOOKUP(S25,'別紙２シフト記号表（勤務時間帯）'!$C$6:$U$35,19,FALSE))</f>
        <v/>
      </c>
      <c r="T27" s="597" t="str">
        <f>IF(T25="","",VLOOKUP(T25,'別紙２シフト記号表（勤務時間帯）'!$C$6:$U$35,19,FALSE))</f>
        <v/>
      </c>
      <c r="U27" s="597" t="str">
        <f>IF(U25="","",VLOOKUP(U25,'別紙２シフト記号表（勤務時間帯）'!$C$6:$U$35,19,FALSE))</f>
        <v/>
      </c>
      <c r="V27" s="597" t="str">
        <f>IF(V25="","",VLOOKUP(V25,'別紙２シフト記号表（勤務時間帯）'!$C$6:$U$35,19,FALSE))</f>
        <v/>
      </c>
      <c r="W27" s="597" t="str">
        <f>IF(W25="","",VLOOKUP(W25,'別紙２シフト記号表（勤務時間帯）'!$C$6:$U$35,19,FALSE))</f>
        <v/>
      </c>
      <c r="X27" s="597" t="str">
        <f>IF(X25="","",VLOOKUP(X25,'別紙２シフト記号表（勤務時間帯）'!$C$6:$U$35,19,FALSE))</f>
        <v/>
      </c>
      <c r="Y27" s="612" t="str">
        <f>IF(Y25="","",VLOOKUP(Y25,'別紙２シフト記号表（勤務時間帯）'!$C$6:$U$35,19,FALSE))</f>
        <v/>
      </c>
      <c r="Z27" s="582" t="str">
        <f>IF(Z25="","",VLOOKUP(Z25,'別紙２シフト記号表（勤務時間帯）'!$C$6:$U$35,19,FALSE))</f>
        <v/>
      </c>
      <c r="AA27" s="597" t="str">
        <f>IF(AA25="","",VLOOKUP(AA25,'別紙２シフト記号表（勤務時間帯）'!$C$6:$U$35,19,FALSE))</f>
        <v/>
      </c>
      <c r="AB27" s="597" t="str">
        <f>IF(AB25="","",VLOOKUP(AB25,'別紙２シフト記号表（勤務時間帯）'!$C$6:$U$35,19,FALSE))</f>
        <v/>
      </c>
      <c r="AC27" s="597" t="str">
        <f>IF(AC25="","",VLOOKUP(AC25,'別紙２シフト記号表（勤務時間帯）'!$C$6:$U$35,19,FALSE))</f>
        <v/>
      </c>
      <c r="AD27" s="597" t="str">
        <f>IF(AD25="","",VLOOKUP(AD25,'別紙２シフト記号表（勤務時間帯）'!$C$6:$U$35,19,FALSE))</f>
        <v/>
      </c>
      <c r="AE27" s="597" t="str">
        <f>IF(AE25="","",VLOOKUP(AE25,'別紙２シフト記号表（勤務時間帯）'!$C$6:$U$35,19,FALSE))</f>
        <v/>
      </c>
      <c r="AF27" s="612" t="str">
        <f>IF(AF25="","",VLOOKUP(AF25,'別紙２シフト記号表（勤務時間帯）'!$C$6:$U$35,19,FALSE))</f>
        <v/>
      </c>
      <c r="AG27" s="582" t="str">
        <f>IF(AG25="","",VLOOKUP(AG25,'別紙２シフト記号表（勤務時間帯）'!$C$6:$U$35,19,FALSE))</f>
        <v/>
      </c>
      <c r="AH27" s="597" t="str">
        <f>IF(AH25="","",VLOOKUP(AH25,'別紙２シフト記号表（勤務時間帯）'!$C$6:$U$35,19,FALSE))</f>
        <v/>
      </c>
      <c r="AI27" s="597" t="str">
        <f>IF(AI25="","",VLOOKUP(AI25,'別紙２シフト記号表（勤務時間帯）'!$C$6:$U$35,19,FALSE))</f>
        <v/>
      </c>
      <c r="AJ27" s="597" t="str">
        <f>IF(AJ25="","",VLOOKUP(AJ25,'別紙２シフト記号表（勤務時間帯）'!$C$6:$U$35,19,FALSE))</f>
        <v/>
      </c>
      <c r="AK27" s="597" t="str">
        <f>IF(AK25="","",VLOOKUP(AK25,'別紙２シフト記号表（勤務時間帯）'!$C$6:$U$35,19,FALSE))</f>
        <v/>
      </c>
      <c r="AL27" s="597" t="str">
        <f>IF(AL25="","",VLOOKUP(AL25,'別紙２シフト記号表（勤務時間帯）'!$C$6:$U$35,19,FALSE))</f>
        <v/>
      </c>
      <c r="AM27" s="612" t="str">
        <f>IF(AM25="","",VLOOKUP(AM25,'別紙２シフト記号表（勤務時間帯）'!$C$6:$U$35,19,FALSE))</f>
        <v/>
      </c>
      <c r="AN27" s="582" t="str">
        <f>IF(AN25="","",VLOOKUP(AN25,'別紙２シフト記号表（勤務時間帯）'!$C$6:$U$35,19,FALSE))</f>
        <v/>
      </c>
      <c r="AO27" s="597" t="str">
        <f>IF(AO25="","",VLOOKUP(AO25,'別紙２シフト記号表（勤務時間帯）'!$C$6:$U$35,19,FALSE))</f>
        <v/>
      </c>
      <c r="AP27" s="597" t="str">
        <f>IF(AP25="","",VLOOKUP(AP25,'別紙２シフト記号表（勤務時間帯）'!$C$6:$U$35,19,FALSE))</f>
        <v/>
      </c>
      <c r="AQ27" s="597" t="str">
        <f>IF(AQ25="","",VLOOKUP(AQ25,'別紙２シフト記号表（勤務時間帯）'!$C$6:$U$35,19,FALSE))</f>
        <v/>
      </c>
      <c r="AR27" s="597" t="str">
        <f>IF(AR25="","",VLOOKUP(AR25,'別紙２シフト記号表（勤務時間帯）'!$C$6:$U$35,19,FALSE))</f>
        <v/>
      </c>
      <c r="AS27" s="597" t="str">
        <f>IF(AS25="","",VLOOKUP(AS25,'別紙２シフト記号表（勤務時間帯）'!$C$6:$U$35,19,FALSE))</f>
        <v/>
      </c>
      <c r="AT27" s="612" t="str">
        <f>IF(AT25="","",VLOOKUP(AT25,'別紙２シフト記号表（勤務時間帯）'!$C$6:$U$35,19,FALSE))</f>
        <v/>
      </c>
      <c r="AU27" s="582" t="str">
        <f>IF(AU25="","",VLOOKUP(AU25,'別紙２シフト記号表（勤務時間帯）'!$C$6:$U$35,19,FALSE))</f>
        <v/>
      </c>
      <c r="AV27" s="597" t="str">
        <f>IF(AV25="","",VLOOKUP(AV25,'別紙２シフト記号表（勤務時間帯）'!$C$6:$U$35,19,FALSE))</f>
        <v/>
      </c>
      <c r="AW27" s="597" t="str">
        <f>IF(AW25="","",VLOOKUP(AW25,'別紙２シフト記号表（勤務時間帯）'!$C$6:$U$35,19,FALSE))</f>
        <v/>
      </c>
      <c r="AX27" s="669">
        <f>IF($BB$3="４週",SUM(S27:AT27),IF($BB$3="暦月",SUM(S27:AW27),""))</f>
        <v>0</v>
      </c>
      <c r="AY27" s="683"/>
      <c r="AZ27" s="696">
        <f>IF($BB$3="４週",AX27/4,IF($BB$3="暦月",別紙２!AX27/(別紙２!$BB$8/7),""))</f>
        <v>0</v>
      </c>
      <c r="BA27" s="706"/>
      <c r="BB27" s="720"/>
      <c r="BC27" s="736"/>
      <c r="BD27" s="736"/>
      <c r="BE27" s="736"/>
      <c r="BF27" s="751"/>
    </row>
    <row r="28" spans="2:58" ht="20.25" customHeight="1">
      <c r="B28" s="426">
        <f>B25+1</f>
        <v>3</v>
      </c>
      <c r="C28" s="445"/>
      <c r="D28" s="464"/>
      <c r="E28" s="474"/>
      <c r="F28" s="481"/>
      <c r="G28" s="481"/>
      <c r="H28" s="504"/>
      <c r="I28" s="512"/>
      <c r="J28" s="512"/>
      <c r="K28" s="517"/>
      <c r="L28" s="525"/>
      <c r="M28" s="533"/>
      <c r="N28" s="533"/>
      <c r="O28" s="541"/>
      <c r="P28" s="550" t="s">
        <v>506</v>
      </c>
      <c r="Q28" s="559"/>
      <c r="R28" s="567"/>
      <c r="S28" s="580"/>
      <c r="T28" s="595"/>
      <c r="U28" s="595"/>
      <c r="V28" s="595"/>
      <c r="W28" s="595"/>
      <c r="X28" s="595"/>
      <c r="Y28" s="610"/>
      <c r="Z28" s="580"/>
      <c r="AA28" s="595"/>
      <c r="AB28" s="595"/>
      <c r="AC28" s="595"/>
      <c r="AD28" s="595"/>
      <c r="AE28" s="595"/>
      <c r="AF28" s="610"/>
      <c r="AG28" s="580"/>
      <c r="AH28" s="595"/>
      <c r="AI28" s="595"/>
      <c r="AJ28" s="595"/>
      <c r="AK28" s="595"/>
      <c r="AL28" s="595"/>
      <c r="AM28" s="610"/>
      <c r="AN28" s="580"/>
      <c r="AO28" s="595"/>
      <c r="AP28" s="595"/>
      <c r="AQ28" s="595"/>
      <c r="AR28" s="595"/>
      <c r="AS28" s="595"/>
      <c r="AT28" s="610"/>
      <c r="AU28" s="580"/>
      <c r="AV28" s="595"/>
      <c r="AW28" s="595"/>
      <c r="AX28" s="670"/>
      <c r="AY28" s="684"/>
      <c r="AZ28" s="697"/>
      <c r="BA28" s="707"/>
      <c r="BB28" s="721"/>
      <c r="BC28" s="737"/>
      <c r="BD28" s="737"/>
      <c r="BE28" s="737"/>
      <c r="BF28" s="752"/>
    </row>
    <row r="29" spans="2:58" ht="20.25" customHeight="1">
      <c r="B29" s="426"/>
      <c r="C29" s="446"/>
      <c r="D29" s="465"/>
      <c r="E29" s="475"/>
      <c r="F29" s="479"/>
      <c r="G29" s="491"/>
      <c r="H29" s="503"/>
      <c r="I29" s="512"/>
      <c r="J29" s="512"/>
      <c r="K29" s="517"/>
      <c r="L29" s="524"/>
      <c r="M29" s="532"/>
      <c r="N29" s="532"/>
      <c r="O29" s="540"/>
      <c r="P29" s="548" t="s">
        <v>353</v>
      </c>
      <c r="Q29" s="557"/>
      <c r="R29" s="565"/>
      <c r="S29" s="581" t="str">
        <f>IF(S28="","",VLOOKUP(S28,'別紙２シフト記号表（勤務時間帯）'!$C$6:$K$35,9,FALSE))</f>
        <v/>
      </c>
      <c r="T29" s="596" t="str">
        <f>IF(T28="","",VLOOKUP(T28,'別紙２シフト記号表（勤務時間帯）'!$C$6:$K$35,9,FALSE))</f>
        <v/>
      </c>
      <c r="U29" s="596" t="str">
        <f>IF(U28="","",VLOOKUP(U28,'別紙２シフト記号表（勤務時間帯）'!$C$6:$K$35,9,FALSE))</f>
        <v/>
      </c>
      <c r="V29" s="596" t="str">
        <f>IF(V28="","",VLOOKUP(V28,'別紙２シフト記号表（勤務時間帯）'!$C$6:$K$35,9,FALSE))</f>
        <v/>
      </c>
      <c r="W29" s="596" t="str">
        <f>IF(W28="","",VLOOKUP(W28,'別紙２シフト記号表（勤務時間帯）'!$C$6:$K$35,9,FALSE))</f>
        <v/>
      </c>
      <c r="X29" s="596" t="str">
        <f>IF(X28="","",VLOOKUP(X28,'別紙２シフト記号表（勤務時間帯）'!$C$6:$K$35,9,FALSE))</f>
        <v/>
      </c>
      <c r="Y29" s="611" t="str">
        <f>IF(Y28="","",VLOOKUP(Y28,'別紙２シフト記号表（勤務時間帯）'!$C$6:$K$35,9,FALSE))</f>
        <v/>
      </c>
      <c r="Z29" s="581" t="str">
        <f>IF(Z28="","",VLOOKUP(Z28,'別紙２シフト記号表（勤務時間帯）'!$C$6:$K$35,9,FALSE))</f>
        <v/>
      </c>
      <c r="AA29" s="596" t="str">
        <f>IF(AA28="","",VLOOKUP(AA28,'別紙２シフト記号表（勤務時間帯）'!$C$6:$K$35,9,FALSE))</f>
        <v/>
      </c>
      <c r="AB29" s="596" t="str">
        <f>IF(AB28="","",VLOOKUP(AB28,'別紙２シフト記号表（勤務時間帯）'!$C$6:$K$35,9,FALSE))</f>
        <v/>
      </c>
      <c r="AC29" s="596" t="str">
        <f>IF(AC28="","",VLOOKUP(AC28,'別紙２シフト記号表（勤務時間帯）'!$C$6:$K$35,9,FALSE))</f>
        <v/>
      </c>
      <c r="AD29" s="596" t="str">
        <f>IF(AD28="","",VLOOKUP(AD28,'別紙２シフト記号表（勤務時間帯）'!$C$6:$K$35,9,FALSE))</f>
        <v/>
      </c>
      <c r="AE29" s="596" t="str">
        <f>IF(AE28="","",VLOOKUP(AE28,'別紙２シフト記号表（勤務時間帯）'!$C$6:$K$35,9,FALSE))</f>
        <v/>
      </c>
      <c r="AF29" s="611" t="str">
        <f>IF(AF28="","",VLOOKUP(AF28,'別紙２シフト記号表（勤務時間帯）'!$C$6:$K$35,9,FALSE))</f>
        <v/>
      </c>
      <c r="AG29" s="581" t="str">
        <f>IF(AG28="","",VLOOKUP(AG28,'別紙２シフト記号表（勤務時間帯）'!$C$6:$K$35,9,FALSE))</f>
        <v/>
      </c>
      <c r="AH29" s="596" t="str">
        <f>IF(AH28="","",VLOOKUP(AH28,'別紙２シフト記号表（勤務時間帯）'!$C$6:$K$35,9,FALSE))</f>
        <v/>
      </c>
      <c r="AI29" s="596" t="str">
        <f>IF(AI28="","",VLOOKUP(AI28,'別紙２シフト記号表（勤務時間帯）'!$C$6:$K$35,9,FALSE))</f>
        <v/>
      </c>
      <c r="AJ29" s="596" t="str">
        <f>IF(AJ28="","",VLOOKUP(AJ28,'別紙２シフト記号表（勤務時間帯）'!$C$6:$K$35,9,FALSE))</f>
        <v/>
      </c>
      <c r="AK29" s="596" t="str">
        <f>IF(AK28="","",VLOOKUP(AK28,'別紙２シフト記号表（勤務時間帯）'!$C$6:$K$35,9,FALSE))</f>
        <v/>
      </c>
      <c r="AL29" s="596" t="str">
        <f>IF(AL28="","",VLOOKUP(AL28,'別紙２シフト記号表（勤務時間帯）'!$C$6:$K$35,9,FALSE))</f>
        <v/>
      </c>
      <c r="AM29" s="611" t="str">
        <f>IF(AM28="","",VLOOKUP(AM28,'別紙２シフト記号表（勤務時間帯）'!$C$6:$K$35,9,FALSE))</f>
        <v/>
      </c>
      <c r="AN29" s="581" t="str">
        <f>IF(AN28="","",VLOOKUP(AN28,'別紙２シフト記号表（勤務時間帯）'!$C$6:$K$35,9,FALSE))</f>
        <v/>
      </c>
      <c r="AO29" s="596" t="str">
        <f>IF(AO28="","",VLOOKUP(AO28,'別紙２シフト記号表（勤務時間帯）'!$C$6:$K$35,9,FALSE))</f>
        <v/>
      </c>
      <c r="AP29" s="596" t="str">
        <f>IF(AP28="","",VLOOKUP(AP28,'別紙２シフト記号表（勤務時間帯）'!$C$6:$K$35,9,FALSE))</f>
        <v/>
      </c>
      <c r="AQ29" s="596" t="str">
        <f>IF(AQ28="","",VLOOKUP(AQ28,'別紙２シフト記号表（勤務時間帯）'!$C$6:$K$35,9,FALSE))</f>
        <v/>
      </c>
      <c r="AR29" s="596" t="str">
        <f>IF(AR28="","",VLOOKUP(AR28,'別紙２シフト記号表（勤務時間帯）'!$C$6:$K$35,9,FALSE))</f>
        <v/>
      </c>
      <c r="AS29" s="596" t="str">
        <f>IF(AS28="","",VLOOKUP(AS28,'別紙２シフト記号表（勤務時間帯）'!$C$6:$K$35,9,FALSE))</f>
        <v/>
      </c>
      <c r="AT29" s="611" t="str">
        <f>IF(AT28="","",VLOOKUP(AT28,'別紙２シフト記号表（勤務時間帯）'!$C$6:$K$35,9,FALSE))</f>
        <v/>
      </c>
      <c r="AU29" s="581" t="str">
        <f>IF(AU28="","",VLOOKUP(AU28,'別紙２シフト記号表（勤務時間帯）'!$C$6:$K$35,9,FALSE))</f>
        <v/>
      </c>
      <c r="AV29" s="596" t="str">
        <f>IF(AV28="","",VLOOKUP(AV28,'別紙２シフト記号表（勤務時間帯）'!$C$6:$K$35,9,FALSE))</f>
        <v/>
      </c>
      <c r="AW29" s="596" t="str">
        <f>IF(AW28="","",VLOOKUP(AW28,'別紙２シフト記号表（勤務時間帯）'!$C$6:$K$35,9,FALSE))</f>
        <v/>
      </c>
      <c r="AX29" s="668">
        <f>IF($BB$3="４週",SUM(S29:AT29),IF($BB$3="暦月",SUM(S29:AW29),""))</f>
        <v>0</v>
      </c>
      <c r="AY29" s="682"/>
      <c r="AZ29" s="695">
        <f>IF($BB$3="４週",AX29/4,IF($BB$3="暦月",別紙２!AX29/(別紙２!$BB$8/7),""))</f>
        <v>0</v>
      </c>
      <c r="BA29" s="705"/>
      <c r="BB29" s="719"/>
      <c r="BC29" s="735"/>
      <c r="BD29" s="735"/>
      <c r="BE29" s="735"/>
      <c r="BF29" s="750"/>
    </row>
    <row r="30" spans="2:58" ht="20.25" customHeight="1">
      <c r="B30" s="426"/>
      <c r="C30" s="447"/>
      <c r="D30" s="466"/>
      <c r="E30" s="476"/>
      <c r="F30" s="479">
        <f>C28</f>
        <v>0</v>
      </c>
      <c r="G30" s="492"/>
      <c r="H30" s="503"/>
      <c r="I30" s="512"/>
      <c r="J30" s="512"/>
      <c r="K30" s="517"/>
      <c r="L30" s="526"/>
      <c r="M30" s="534"/>
      <c r="N30" s="534"/>
      <c r="O30" s="542"/>
      <c r="P30" s="549" t="s">
        <v>507</v>
      </c>
      <c r="Q30" s="558"/>
      <c r="R30" s="566"/>
      <c r="S30" s="582" t="str">
        <f>IF(S28="","",VLOOKUP(S28,'別紙２シフト記号表（勤務時間帯）'!$C$6:$U$35,19,FALSE))</f>
        <v/>
      </c>
      <c r="T30" s="597" t="str">
        <f>IF(T28="","",VLOOKUP(T28,'別紙２シフト記号表（勤務時間帯）'!$C$6:$U$35,19,FALSE))</f>
        <v/>
      </c>
      <c r="U30" s="597" t="str">
        <f>IF(U28="","",VLOOKUP(U28,'別紙２シフト記号表（勤務時間帯）'!$C$6:$U$35,19,FALSE))</f>
        <v/>
      </c>
      <c r="V30" s="597" t="str">
        <f>IF(V28="","",VLOOKUP(V28,'別紙２シフト記号表（勤務時間帯）'!$C$6:$U$35,19,FALSE))</f>
        <v/>
      </c>
      <c r="W30" s="597" t="str">
        <f>IF(W28="","",VLOOKUP(W28,'別紙２シフト記号表（勤務時間帯）'!$C$6:$U$35,19,FALSE))</f>
        <v/>
      </c>
      <c r="X30" s="597" t="str">
        <f>IF(X28="","",VLOOKUP(X28,'別紙２シフト記号表（勤務時間帯）'!$C$6:$U$35,19,FALSE))</f>
        <v/>
      </c>
      <c r="Y30" s="612" t="str">
        <f>IF(Y28="","",VLOOKUP(Y28,'別紙２シフト記号表（勤務時間帯）'!$C$6:$U$35,19,FALSE))</f>
        <v/>
      </c>
      <c r="Z30" s="582" t="str">
        <f>IF(Z28="","",VLOOKUP(Z28,'別紙２シフト記号表（勤務時間帯）'!$C$6:$U$35,19,FALSE))</f>
        <v/>
      </c>
      <c r="AA30" s="597" t="str">
        <f>IF(AA28="","",VLOOKUP(AA28,'別紙２シフト記号表（勤務時間帯）'!$C$6:$U$35,19,FALSE))</f>
        <v/>
      </c>
      <c r="AB30" s="597" t="str">
        <f>IF(AB28="","",VLOOKUP(AB28,'別紙２シフト記号表（勤務時間帯）'!$C$6:$U$35,19,FALSE))</f>
        <v/>
      </c>
      <c r="AC30" s="597" t="str">
        <f>IF(AC28="","",VLOOKUP(AC28,'別紙２シフト記号表（勤務時間帯）'!$C$6:$U$35,19,FALSE))</f>
        <v/>
      </c>
      <c r="AD30" s="597" t="str">
        <f>IF(AD28="","",VLOOKUP(AD28,'別紙２シフト記号表（勤務時間帯）'!$C$6:$U$35,19,FALSE))</f>
        <v/>
      </c>
      <c r="AE30" s="597" t="str">
        <f>IF(AE28="","",VLOOKUP(AE28,'別紙２シフト記号表（勤務時間帯）'!$C$6:$U$35,19,FALSE))</f>
        <v/>
      </c>
      <c r="AF30" s="612" t="str">
        <f>IF(AF28="","",VLOOKUP(AF28,'別紙２シフト記号表（勤務時間帯）'!$C$6:$U$35,19,FALSE))</f>
        <v/>
      </c>
      <c r="AG30" s="582" t="str">
        <f>IF(AG28="","",VLOOKUP(AG28,'別紙２シフト記号表（勤務時間帯）'!$C$6:$U$35,19,FALSE))</f>
        <v/>
      </c>
      <c r="AH30" s="597" t="str">
        <f>IF(AH28="","",VLOOKUP(AH28,'別紙２シフト記号表（勤務時間帯）'!$C$6:$U$35,19,FALSE))</f>
        <v/>
      </c>
      <c r="AI30" s="597" t="str">
        <f>IF(AI28="","",VLOOKUP(AI28,'別紙２シフト記号表（勤務時間帯）'!$C$6:$U$35,19,FALSE))</f>
        <v/>
      </c>
      <c r="AJ30" s="597" t="str">
        <f>IF(AJ28="","",VLOOKUP(AJ28,'別紙２シフト記号表（勤務時間帯）'!$C$6:$U$35,19,FALSE))</f>
        <v/>
      </c>
      <c r="AK30" s="597" t="str">
        <f>IF(AK28="","",VLOOKUP(AK28,'別紙２シフト記号表（勤務時間帯）'!$C$6:$U$35,19,FALSE))</f>
        <v/>
      </c>
      <c r="AL30" s="597" t="str">
        <f>IF(AL28="","",VLOOKUP(AL28,'別紙２シフト記号表（勤務時間帯）'!$C$6:$U$35,19,FALSE))</f>
        <v/>
      </c>
      <c r="AM30" s="612" t="str">
        <f>IF(AM28="","",VLOOKUP(AM28,'別紙２シフト記号表（勤務時間帯）'!$C$6:$U$35,19,FALSE))</f>
        <v/>
      </c>
      <c r="AN30" s="582" t="str">
        <f>IF(AN28="","",VLOOKUP(AN28,'別紙２シフト記号表（勤務時間帯）'!$C$6:$U$35,19,FALSE))</f>
        <v/>
      </c>
      <c r="AO30" s="597" t="str">
        <f>IF(AO28="","",VLOOKUP(AO28,'別紙２シフト記号表（勤務時間帯）'!$C$6:$U$35,19,FALSE))</f>
        <v/>
      </c>
      <c r="AP30" s="597" t="str">
        <f>IF(AP28="","",VLOOKUP(AP28,'別紙２シフト記号表（勤務時間帯）'!$C$6:$U$35,19,FALSE))</f>
        <v/>
      </c>
      <c r="AQ30" s="597" t="str">
        <f>IF(AQ28="","",VLOOKUP(AQ28,'別紙２シフト記号表（勤務時間帯）'!$C$6:$U$35,19,FALSE))</f>
        <v/>
      </c>
      <c r="AR30" s="597" t="str">
        <f>IF(AR28="","",VLOOKUP(AR28,'別紙２シフト記号表（勤務時間帯）'!$C$6:$U$35,19,FALSE))</f>
        <v/>
      </c>
      <c r="AS30" s="597" t="str">
        <f>IF(AS28="","",VLOOKUP(AS28,'別紙２シフト記号表（勤務時間帯）'!$C$6:$U$35,19,FALSE))</f>
        <v/>
      </c>
      <c r="AT30" s="612" t="str">
        <f>IF(AT28="","",VLOOKUP(AT28,'別紙２シフト記号表（勤務時間帯）'!$C$6:$U$35,19,FALSE))</f>
        <v/>
      </c>
      <c r="AU30" s="582" t="str">
        <f>IF(AU28="","",VLOOKUP(AU28,'別紙２シフト記号表（勤務時間帯）'!$C$6:$U$35,19,FALSE))</f>
        <v/>
      </c>
      <c r="AV30" s="597" t="str">
        <f>IF(AV28="","",VLOOKUP(AV28,'別紙２シフト記号表（勤務時間帯）'!$C$6:$U$35,19,FALSE))</f>
        <v/>
      </c>
      <c r="AW30" s="597" t="str">
        <f>IF(AW28="","",VLOOKUP(AW28,'別紙２シフト記号表（勤務時間帯）'!$C$6:$U$35,19,FALSE))</f>
        <v/>
      </c>
      <c r="AX30" s="669">
        <f>IF($BB$3="４週",SUM(S30:AT30),IF($BB$3="暦月",SUM(S30:AW30),""))</f>
        <v>0</v>
      </c>
      <c r="AY30" s="683"/>
      <c r="AZ30" s="696">
        <f>IF($BB$3="４週",AX30/4,IF($BB$3="暦月",別紙２!AX30/(別紙２!$BB$8/7),""))</f>
        <v>0</v>
      </c>
      <c r="BA30" s="706"/>
      <c r="BB30" s="720"/>
      <c r="BC30" s="736"/>
      <c r="BD30" s="736"/>
      <c r="BE30" s="736"/>
      <c r="BF30" s="751"/>
    </row>
    <row r="31" spans="2:58" ht="20.25" customHeight="1">
      <c r="B31" s="426">
        <f>B28+1</f>
        <v>4</v>
      </c>
      <c r="C31" s="445"/>
      <c r="D31" s="464"/>
      <c r="E31" s="474"/>
      <c r="F31" s="481"/>
      <c r="G31" s="481"/>
      <c r="H31" s="504"/>
      <c r="I31" s="512"/>
      <c r="J31" s="512"/>
      <c r="K31" s="517"/>
      <c r="L31" s="525"/>
      <c r="M31" s="533"/>
      <c r="N31" s="533"/>
      <c r="O31" s="541"/>
      <c r="P31" s="550" t="s">
        <v>506</v>
      </c>
      <c r="Q31" s="559"/>
      <c r="R31" s="567"/>
      <c r="S31" s="580"/>
      <c r="T31" s="595"/>
      <c r="U31" s="595"/>
      <c r="V31" s="595"/>
      <c r="W31" s="595"/>
      <c r="X31" s="595"/>
      <c r="Y31" s="610"/>
      <c r="Z31" s="580"/>
      <c r="AA31" s="595"/>
      <c r="AB31" s="595"/>
      <c r="AC31" s="595"/>
      <c r="AD31" s="595"/>
      <c r="AE31" s="595"/>
      <c r="AF31" s="610"/>
      <c r="AG31" s="580"/>
      <c r="AH31" s="595"/>
      <c r="AI31" s="595"/>
      <c r="AJ31" s="595"/>
      <c r="AK31" s="595"/>
      <c r="AL31" s="595"/>
      <c r="AM31" s="610"/>
      <c r="AN31" s="580"/>
      <c r="AO31" s="595"/>
      <c r="AP31" s="595"/>
      <c r="AQ31" s="595"/>
      <c r="AR31" s="595"/>
      <c r="AS31" s="595"/>
      <c r="AT31" s="610"/>
      <c r="AU31" s="580"/>
      <c r="AV31" s="595"/>
      <c r="AW31" s="595"/>
      <c r="AX31" s="670"/>
      <c r="AY31" s="684"/>
      <c r="AZ31" s="697"/>
      <c r="BA31" s="707"/>
      <c r="BB31" s="721"/>
      <c r="BC31" s="737"/>
      <c r="BD31" s="737"/>
      <c r="BE31" s="737"/>
      <c r="BF31" s="752"/>
    </row>
    <row r="32" spans="2:58" ht="20.25" customHeight="1">
      <c r="B32" s="426"/>
      <c r="C32" s="446"/>
      <c r="D32" s="465"/>
      <c r="E32" s="475"/>
      <c r="F32" s="479"/>
      <c r="G32" s="491"/>
      <c r="H32" s="503"/>
      <c r="I32" s="512"/>
      <c r="J32" s="512"/>
      <c r="K32" s="517"/>
      <c r="L32" s="524"/>
      <c r="M32" s="532"/>
      <c r="N32" s="532"/>
      <c r="O32" s="540"/>
      <c r="P32" s="548" t="s">
        <v>353</v>
      </c>
      <c r="Q32" s="557"/>
      <c r="R32" s="565"/>
      <c r="S32" s="581" t="str">
        <f>IF(S31="","",VLOOKUP(S31,'別紙２シフト記号表（勤務時間帯）'!$C$6:$K$35,9,FALSE))</f>
        <v/>
      </c>
      <c r="T32" s="596" t="str">
        <f>IF(T31="","",VLOOKUP(T31,'別紙２シフト記号表（勤務時間帯）'!$C$6:$K$35,9,FALSE))</f>
        <v/>
      </c>
      <c r="U32" s="596" t="str">
        <f>IF(U31="","",VLOOKUP(U31,'別紙２シフト記号表（勤務時間帯）'!$C$6:$K$35,9,FALSE))</f>
        <v/>
      </c>
      <c r="V32" s="596" t="str">
        <f>IF(V31="","",VLOOKUP(V31,'別紙２シフト記号表（勤務時間帯）'!$C$6:$K$35,9,FALSE))</f>
        <v/>
      </c>
      <c r="W32" s="596" t="str">
        <f>IF(W31="","",VLOOKUP(W31,'別紙２シフト記号表（勤務時間帯）'!$C$6:$K$35,9,FALSE))</f>
        <v/>
      </c>
      <c r="X32" s="596" t="str">
        <f>IF(X31="","",VLOOKUP(X31,'別紙２シフト記号表（勤務時間帯）'!$C$6:$K$35,9,FALSE))</f>
        <v/>
      </c>
      <c r="Y32" s="611" t="str">
        <f>IF(Y31="","",VLOOKUP(Y31,'別紙２シフト記号表（勤務時間帯）'!$C$6:$K$35,9,FALSE))</f>
        <v/>
      </c>
      <c r="Z32" s="581" t="str">
        <f>IF(Z31="","",VLOOKUP(Z31,'別紙２シフト記号表（勤務時間帯）'!$C$6:$K$35,9,FALSE))</f>
        <v/>
      </c>
      <c r="AA32" s="596" t="str">
        <f>IF(AA31="","",VLOOKUP(AA31,'別紙２シフト記号表（勤務時間帯）'!$C$6:$K$35,9,FALSE))</f>
        <v/>
      </c>
      <c r="AB32" s="596" t="str">
        <f>IF(AB31="","",VLOOKUP(AB31,'別紙２シフト記号表（勤務時間帯）'!$C$6:$K$35,9,FALSE))</f>
        <v/>
      </c>
      <c r="AC32" s="596" t="str">
        <f>IF(AC31="","",VLOOKUP(AC31,'別紙２シフト記号表（勤務時間帯）'!$C$6:$K$35,9,FALSE))</f>
        <v/>
      </c>
      <c r="AD32" s="596" t="str">
        <f>IF(AD31="","",VLOOKUP(AD31,'別紙２シフト記号表（勤務時間帯）'!$C$6:$K$35,9,FALSE))</f>
        <v/>
      </c>
      <c r="AE32" s="596" t="str">
        <f>IF(AE31="","",VLOOKUP(AE31,'別紙２シフト記号表（勤務時間帯）'!$C$6:$K$35,9,FALSE))</f>
        <v/>
      </c>
      <c r="AF32" s="611" t="str">
        <f>IF(AF31="","",VLOOKUP(AF31,'別紙２シフト記号表（勤務時間帯）'!$C$6:$K$35,9,FALSE))</f>
        <v/>
      </c>
      <c r="AG32" s="581" t="str">
        <f>IF(AG31="","",VLOOKUP(AG31,'別紙２シフト記号表（勤務時間帯）'!$C$6:$K$35,9,FALSE))</f>
        <v/>
      </c>
      <c r="AH32" s="596" t="str">
        <f>IF(AH31="","",VLOOKUP(AH31,'別紙２シフト記号表（勤務時間帯）'!$C$6:$K$35,9,FALSE))</f>
        <v/>
      </c>
      <c r="AI32" s="596" t="str">
        <f>IF(AI31="","",VLOOKUP(AI31,'別紙２シフト記号表（勤務時間帯）'!$C$6:$K$35,9,FALSE))</f>
        <v/>
      </c>
      <c r="AJ32" s="596" t="str">
        <f>IF(AJ31="","",VLOOKUP(AJ31,'別紙２シフト記号表（勤務時間帯）'!$C$6:$K$35,9,FALSE))</f>
        <v/>
      </c>
      <c r="AK32" s="596" t="str">
        <f>IF(AK31="","",VLOOKUP(AK31,'別紙２シフト記号表（勤務時間帯）'!$C$6:$K$35,9,FALSE))</f>
        <v/>
      </c>
      <c r="AL32" s="596" t="str">
        <f>IF(AL31="","",VLOOKUP(AL31,'別紙２シフト記号表（勤務時間帯）'!$C$6:$K$35,9,FALSE))</f>
        <v/>
      </c>
      <c r="AM32" s="611" t="str">
        <f>IF(AM31="","",VLOOKUP(AM31,'別紙２シフト記号表（勤務時間帯）'!$C$6:$K$35,9,FALSE))</f>
        <v/>
      </c>
      <c r="AN32" s="581" t="str">
        <f>IF(AN31="","",VLOOKUP(AN31,'別紙２シフト記号表（勤務時間帯）'!$C$6:$K$35,9,FALSE))</f>
        <v/>
      </c>
      <c r="AO32" s="596" t="str">
        <f>IF(AO31="","",VLOOKUP(AO31,'別紙２シフト記号表（勤務時間帯）'!$C$6:$K$35,9,FALSE))</f>
        <v/>
      </c>
      <c r="AP32" s="596" t="str">
        <f>IF(AP31="","",VLOOKUP(AP31,'別紙２シフト記号表（勤務時間帯）'!$C$6:$K$35,9,FALSE))</f>
        <v/>
      </c>
      <c r="AQ32" s="596" t="str">
        <f>IF(AQ31="","",VLOOKUP(AQ31,'別紙２シフト記号表（勤務時間帯）'!$C$6:$K$35,9,FALSE))</f>
        <v/>
      </c>
      <c r="AR32" s="596" t="str">
        <f>IF(AR31="","",VLOOKUP(AR31,'別紙２シフト記号表（勤務時間帯）'!$C$6:$K$35,9,FALSE))</f>
        <v/>
      </c>
      <c r="AS32" s="596" t="str">
        <f>IF(AS31="","",VLOOKUP(AS31,'別紙２シフト記号表（勤務時間帯）'!$C$6:$K$35,9,FALSE))</f>
        <v/>
      </c>
      <c r="AT32" s="611" t="str">
        <f>IF(AT31="","",VLOOKUP(AT31,'別紙２シフト記号表（勤務時間帯）'!$C$6:$K$35,9,FALSE))</f>
        <v/>
      </c>
      <c r="AU32" s="581" t="str">
        <f>IF(AU31="","",VLOOKUP(AU31,'別紙２シフト記号表（勤務時間帯）'!$C$6:$K$35,9,FALSE))</f>
        <v/>
      </c>
      <c r="AV32" s="596" t="str">
        <f>IF(AV31="","",VLOOKUP(AV31,'別紙２シフト記号表（勤務時間帯）'!$C$6:$K$35,9,FALSE))</f>
        <v/>
      </c>
      <c r="AW32" s="596" t="str">
        <f>IF(AW31="","",VLOOKUP(AW31,'別紙２シフト記号表（勤務時間帯）'!$C$6:$K$35,9,FALSE))</f>
        <v/>
      </c>
      <c r="AX32" s="668">
        <f>IF($BB$3="４週",SUM(S32:AT32),IF($BB$3="暦月",SUM(S32:AW32),""))</f>
        <v>0</v>
      </c>
      <c r="AY32" s="682"/>
      <c r="AZ32" s="695">
        <f>IF($BB$3="４週",AX32/4,IF($BB$3="暦月",別紙２!AX32/(別紙２!$BB$8/7),""))</f>
        <v>0</v>
      </c>
      <c r="BA32" s="705"/>
      <c r="BB32" s="719"/>
      <c r="BC32" s="735"/>
      <c r="BD32" s="735"/>
      <c r="BE32" s="735"/>
      <c r="BF32" s="750"/>
    </row>
    <row r="33" spans="2:58" ht="20.25" customHeight="1">
      <c r="B33" s="426"/>
      <c r="C33" s="447"/>
      <c r="D33" s="466"/>
      <c r="E33" s="476"/>
      <c r="F33" s="479">
        <f>C31</f>
        <v>0</v>
      </c>
      <c r="G33" s="492"/>
      <c r="H33" s="503"/>
      <c r="I33" s="512"/>
      <c r="J33" s="512"/>
      <c r="K33" s="517"/>
      <c r="L33" s="526"/>
      <c r="M33" s="534"/>
      <c r="N33" s="534"/>
      <c r="O33" s="542"/>
      <c r="P33" s="549" t="s">
        <v>507</v>
      </c>
      <c r="Q33" s="558"/>
      <c r="R33" s="566"/>
      <c r="S33" s="582" t="str">
        <f>IF(S31="","",VLOOKUP(S31,'別紙２シフト記号表（勤務時間帯）'!$C$6:$U$35,19,FALSE))</f>
        <v/>
      </c>
      <c r="T33" s="597" t="str">
        <f>IF(T31="","",VLOOKUP(T31,'別紙２シフト記号表（勤務時間帯）'!$C$6:$U$35,19,FALSE))</f>
        <v/>
      </c>
      <c r="U33" s="597" t="str">
        <f>IF(U31="","",VLOOKUP(U31,'別紙２シフト記号表（勤務時間帯）'!$C$6:$U$35,19,FALSE))</f>
        <v/>
      </c>
      <c r="V33" s="597" t="str">
        <f>IF(V31="","",VLOOKUP(V31,'別紙２シフト記号表（勤務時間帯）'!$C$6:$U$35,19,FALSE))</f>
        <v/>
      </c>
      <c r="W33" s="597" t="str">
        <f>IF(W31="","",VLOOKUP(W31,'別紙２シフト記号表（勤務時間帯）'!$C$6:$U$35,19,FALSE))</f>
        <v/>
      </c>
      <c r="X33" s="597" t="str">
        <f>IF(X31="","",VLOOKUP(X31,'別紙２シフト記号表（勤務時間帯）'!$C$6:$U$35,19,FALSE))</f>
        <v/>
      </c>
      <c r="Y33" s="612" t="str">
        <f>IF(Y31="","",VLOOKUP(Y31,'別紙２シフト記号表（勤務時間帯）'!$C$6:$U$35,19,FALSE))</f>
        <v/>
      </c>
      <c r="Z33" s="582" t="str">
        <f>IF(Z31="","",VLOOKUP(Z31,'別紙２シフト記号表（勤務時間帯）'!$C$6:$U$35,19,FALSE))</f>
        <v/>
      </c>
      <c r="AA33" s="597" t="str">
        <f>IF(AA31="","",VLOOKUP(AA31,'別紙２シフト記号表（勤務時間帯）'!$C$6:$U$35,19,FALSE))</f>
        <v/>
      </c>
      <c r="AB33" s="597" t="str">
        <f>IF(AB31="","",VLOOKUP(AB31,'別紙２シフト記号表（勤務時間帯）'!$C$6:$U$35,19,FALSE))</f>
        <v/>
      </c>
      <c r="AC33" s="597" t="str">
        <f>IF(AC31="","",VLOOKUP(AC31,'別紙２シフト記号表（勤務時間帯）'!$C$6:$U$35,19,FALSE))</f>
        <v/>
      </c>
      <c r="AD33" s="597" t="str">
        <f>IF(AD31="","",VLOOKUP(AD31,'別紙２シフト記号表（勤務時間帯）'!$C$6:$U$35,19,FALSE))</f>
        <v/>
      </c>
      <c r="AE33" s="597" t="str">
        <f>IF(AE31="","",VLOOKUP(AE31,'別紙２シフト記号表（勤務時間帯）'!$C$6:$U$35,19,FALSE))</f>
        <v/>
      </c>
      <c r="AF33" s="612" t="str">
        <f>IF(AF31="","",VLOOKUP(AF31,'別紙２シフト記号表（勤務時間帯）'!$C$6:$U$35,19,FALSE))</f>
        <v/>
      </c>
      <c r="AG33" s="582" t="str">
        <f>IF(AG31="","",VLOOKUP(AG31,'別紙２シフト記号表（勤務時間帯）'!$C$6:$U$35,19,FALSE))</f>
        <v/>
      </c>
      <c r="AH33" s="597" t="str">
        <f>IF(AH31="","",VLOOKUP(AH31,'別紙２シフト記号表（勤務時間帯）'!$C$6:$U$35,19,FALSE))</f>
        <v/>
      </c>
      <c r="AI33" s="597" t="str">
        <f>IF(AI31="","",VLOOKUP(AI31,'別紙２シフト記号表（勤務時間帯）'!$C$6:$U$35,19,FALSE))</f>
        <v/>
      </c>
      <c r="AJ33" s="597" t="str">
        <f>IF(AJ31="","",VLOOKUP(AJ31,'別紙２シフト記号表（勤務時間帯）'!$C$6:$U$35,19,FALSE))</f>
        <v/>
      </c>
      <c r="AK33" s="597" t="str">
        <f>IF(AK31="","",VLOOKUP(AK31,'別紙２シフト記号表（勤務時間帯）'!$C$6:$U$35,19,FALSE))</f>
        <v/>
      </c>
      <c r="AL33" s="597" t="str">
        <f>IF(AL31="","",VLOOKUP(AL31,'別紙２シフト記号表（勤務時間帯）'!$C$6:$U$35,19,FALSE))</f>
        <v/>
      </c>
      <c r="AM33" s="612" t="str">
        <f>IF(AM31="","",VLOOKUP(AM31,'別紙２シフト記号表（勤務時間帯）'!$C$6:$U$35,19,FALSE))</f>
        <v/>
      </c>
      <c r="AN33" s="582" t="str">
        <f>IF(AN31="","",VLOOKUP(AN31,'別紙２シフト記号表（勤務時間帯）'!$C$6:$U$35,19,FALSE))</f>
        <v/>
      </c>
      <c r="AO33" s="597" t="str">
        <f>IF(AO31="","",VLOOKUP(AO31,'別紙２シフト記号表（勤務時間帯）'!$C$6:$U$35,19,FALSE))</f>
        <v/>
      </c>
      <c r="AP33" s="597" t="str">
        <f>IF(AP31="","",VLOOKUP(AP31,'別紙２シフト記号表（勤務時間帯）'!$C$6:$U$35,19,FALSE))</f>
        <v/>
      </c>
      <c r="AQ33" s="597" t="str">
        <f>IF(AQ31="","",VLOOKUP(AQ31,'別紙２シフト記号表（勤務時間帯）'!$C$6:$U$35,19,FALSE))</f>
        <v/>
      </c>
      <c r="AR33" s="597" t="str">
        <f>IF(AR31="","",VLOOKUP(AR31,'別紙２シフト記号表（勤務時間帯）'!$C$6:$U$35,19,FALSE))</f>
        <v/>
      </c>
      <c r="AS33" s="597" t="str">
        <f>IF(AS31="","",VLOOKUP(AS31,'別紙２シフト記号表（勤務時間帯）'!$C$6:$U$35,19,FALSE))</f>
        <v/>
      </c>
      <c r="AT33" s="612" t="str">
        <f>IF(AT31="","",VLOOKUP(AT31,'別紙２シフト記号表（勤務時間帯）'!$C$6:$U$35,19,FALSE))</f>
        <v/>
      </c>
      <c r="AU33" s="582" t="str">
        <f>IF(AU31="","",VLOOKUP(AU31,'別紙２シフト記号表（勤務時間帯）'!$C$6:$U$35,19,FALSE))</f>
        <v/>
      </c>
      <c r="AV33" s="597" t="str">
        <f>IF(AV31="","",VLOOKUP(AV31,'別紙２シフト記号表（勤務時間帯）'!$C$6:$U$35,19,FALSE))</f>
        <v/>
      </c>
      <c r="AW33" s="597" t="str">
        <f>IF(AW31="","",VLOOKUP(AW31,'別紙２シフト記号表（勤務時間帯）'!$C$6:$U$35,19,FALSE))</f>
        <v/>
      </c>
      <c r="AX33" s="669">
        <f>IF($BB$3="４週",SUM(S33:AT33),IF($BB$3="暦月",SUM(S33:AW33),""))</f>
        <v>0</v>
      </c>
      <c r="AY33" s="683"/>
      <c r="AZ33" s="696">
        <f>IF($BB$3="４週",AX33/4,IF($BB$3="暦月",別紙２!AX33/(別紙２!$BB$8/7),""))</f>
        <v>0</v>
      </c>
      <c r="BA33" s="706"/>
      <c r="BB33" s="720"/>
      <c r="BC33" s="736"/>
      <c r="BD33" s="736"/>
      <c r="BE33" s="736"/>
      <c r="BF33" s="751"/>
    </row>
    <row r="34" spans="2:58" ht="20.25" customHeight="1">
      <c r="B34" s="426">
        <f>B31+1</f>
        <v>5</v>
      </c>
      <c r="C34" s="445"/>
      <c r="D34" s="464"/>
      <c r="E34" s="474"/>
      <c r="F34" s="481"/>
      <c r="G34" s="481"/>
      <c r="H34" s="504"/>
      <c r="I34" s="512"/>
      <c r="J34" s="512"/>
      <c r="K34" s="517"/>
      <c r="L34" s="525"/>
      <c r="M34" s="533"/>
      <c r="N34" s="533"/>
      <c r="O34" s="541"/>
      <c r="P34" s="550" t="s">
        <v>506</v>
      </c>
      <c r="Q34" s="559"/>
      <c r="R34" s="567"/>
      <c r="S34" s="580"/>
      <c r="T34" s="595"/>
      <c r="U34" s="595"/>
      <c r="V34" s="595"/>
      <c r="W34" s="595"/>
      <c r="X34" s="595"/>
      <c r="Y34" s="610"/>
      <c r="Z34" s="580"/>
      <c r="AA34" s="595"/>
      <c r="AB34" s="595"/>
      <c r="AC34" s="595"/>
      <c r="AD34" s="595"/>
      <c r="AE34" s="595"/>
      <c r="AF34" s="610"/>
      <c r="AG34" s="580"/>
      <c r="AH34" s="595"/>
      <c r="AI34" s="595"/>
      <c r="AJ34" s="595"/>
      <c r="AK34" s="595"/>
      <c r="AL34" s="595"/>
      <c r="AM34" s="610"/>
      <c r="AN34" s="580"/>
      <c r="AO34" s="595"/>
      <c r="AP34" s="595"/>
      <c r="AQ34" s="595"/>
      <c r="AR34" s="595"/>
      <c r="AS34" s="595"/>
      <c r="AT34" s="610"/>
      <c r="AU34" s="580"/>
      <c r="AV34" s="595"/>
      <c r="AW34" s="595"/>
      <c r="AX34" s="670"/>
      <c r="AY34" s="684"/>
      <c r="AZ34" s="697"/>
      <c r="BA34" s="707"/>
      <c r="BB34" s="721"/>
      <c r="BC34" s="737"/>
      <c r="BD34" s="737"/>
      <c r="BE34" s="737"/>
      <c r="BF34" s="752"/>
    </row>
    <row r="35" spans="2:58" ht="20.25" customHeight="1">
      <c r="B35" s="426"/>
      <c r="C35" s="446"/>
      <c r="D35" s="465"/>
      <c r="E35" s="475"/>
      <c r="F35" s="479"/>
      <c r="G35" s="491"/>
      <c r="H35" s="503"/>
      <c r="I35" s="512"/>
      <c r="J35" s="512"/>
      <c r="K35" s="517"/>
      <c r="L35" s="524"/>
      <c r="M35" s="532"/>
      <c r="N35" s="532"/>
      <c r="O35" s="540"/>
      <c r="P35" s="548" t="s">
        <v>353</v>
      </c>
      <c r="Q35" s="557"/>
      <c r="R35" s="565"/>
      <c r="S35" s="581" t="str">
        <f>IF(S34="","",VLOOKUP(S34,'別紙２シフト記号表（勤務時間帯）'!$C$6:$K$35,9,FALSE))</f>
        <v/>
      </c>
      <c r="T35" s="596" t="str">
        <f>IF(T34="","",VLOOKUP(T34,'別紙２シフト記号表（勤務時間帯）'!$C$6:$K$35,9,FALSE))</f>
        <v/>
      </c>
      <c r="U35" s="596" t="str">
        <f>IF(U34="","",VLOOKUP(U34,'別紙２シフト記号表（勤務時間帯）'!$C$6:$K$35,9,FALSE))</f>
        <v/>
      </c>
      <c r="V35" s="596" t="str">
        <f>IF(V34="","",VLOOKUP(V34,'別紙２シフト記号表（勤務時間帯）'!$C$6:$K$35,9,FALSE))</f>
        <v/>
      </c>
      <c r="W35" s="596" t="str">
        <f>IF(W34="","",VLOOKUP(W34,'別紙２シフト記号表（勤務時間帯）'!$C$6:$K$35,9,FALSE))</f>
        <v/>
      </c>
      <c r="X35" s="596" t="str">
        <f>IF(X34="","",VLOOKUP(X34,'別紙２シフト記号表（勤務時間帯）'!$C$6:$K$35,9,FALSE))</f>
        <v/>
      </c>
      <c r="Y35" s="611" t="str">
        <f>IF(Y34="","",VLOOKUP(Y34,'別紙２シフト記号表（勤務時間帯）'!$C$6:$K$35,9,FALSE))</f>
        <v/>
      </c>
      <c r="Z35" s="581" t="str">
        <f>IF(Z34="","",VLOOKUP(Z34,'別紙２シフト記号表（勤務時間帯）'!$C$6:$K$35,9,FALSE))</f>
        <v/>
      </c>
      <c r="AA35" s="596" t="str">
        <f>IF(AA34="","",VLOOKUP(AA34,'別紙２シフト記号表（勤務時間帯）'!$C$6:$K$35,9,FALSE))</f>
        <v/>
      </c>
      <c r="AB35" s="596" t="str">
        <f>IF(AB34="","",VLOOKUP(AB34,'別紙２シフト記号表（勤務時間帯）'!$C$6:$K$35,9,FALSE))</f>
        <v/>
      </c>
      <c r="AC35" s="596" t="str">
        <f>IF(AC34="","",VLOOKUP(AC34,'別紙２シフト記号表（勤務時間帯）'!$C$6:$K$35,9,FALSE))</f>
        <v/>
      </c>
      <c r="AD35" s="596" t="str">
        <f>IF(AD34="","",VLOOKUP(AD34,'別紙２シフト記号表（勤務時間帯）'!$C$6:$K$35,9,FALSE))</f>
        <v/>
      </c>
      <c r="AE35" s="596" t="str">
        <f>IF(AE34="","",VLOOKUP(AE34,'別紙２シフト記号表（勤務時間帯）'!$C$6:$K$35,9,FALSE))</f>
        <v/>
      </c>
      <c r="AF35" s="611" t="str">
        <f>IF(AF34="","",VLOOKUP(AF34,'別紙２シフト記号表（勤務時間帯）'!$C$6:$K$35,9,FALSE))</f>
        <v/>
      </c>
      <c r="AG35" s="581" t="str">
        <f>IF(AG34="","",VLOOKUP(AG34,'別紙２シフト記号表（勤務時間帯）'!$C$6:$K$35,9,FALSE))</f>
        <v/>
      </c>
      <c r="AH35" s="596" t="str">
        <f>IF(AH34="","",VLOOKUP(AH34,'別紙２シフト記号表（勤務時間帯）'!$C$6:$K$35,9,FALSE))</f>
        <v/>
      </c>
      <c r="AI35" s="596" t="str">
        <f>IF(AI34="","",VLOOKUP(AI34,'別紙２シフト記号表（勤務時間帯）'!$C$6:$K$35,9,FALSE))</f>
        <v/>
      </c>
      <c r="AJ35" s="596" t="str">
        <f>IF(AJ34="","",VLOOKUP(AJ34,'別紙２シフト記号表（勤務時間帯）'!$C$6:$K$35,9,FALSE))</f>
        <v/>
      </c>
      <c r="AK35" s="596" t="str">
        <f>IF(AK34="","",VLOOKUP(AK34,'別紙２シフト記号表（勤務時間帯）'!$C$6:$K$35,9,FALSE))</f>
        <v/>
      </c>
      <c r="AL35" s="596" t="str">
        <f>IF(AL34="","",VLOOKUP(AL34,'別紙２シフト記号表（勤務時間帯）'!$C$6:$K$35,9,FALSE))</f>
        <v/>
      </c>
      <c r="AM35" s="611" t="str">
        <f>IF(AM34="","",VLOOKUP(AM34,'別紙２シフト記号表（勤務時間帯）'!$C$6:$K$35,9,FALSE))</f>
        <v/>
      </c>
      <c r="AN35" s="581" t="str">
        <f>IF(AN34="","",VLOOKUP(AN34,'別紙２シフト記号表（勤務時間帯）'!$C$6:$K$35,9,FALSE))</f>
        <v/>
      </c>
      <c r="AO35" s="596" t="str">
        <f>IF(AO34="","",VLOOKUP(AO34,'別紙２シフト記号表（勤務時間帯）'!$C$6:$K$35,9,FALSE))</f>
        <v/>
      </c>
      <c r="AP35" s="596" t="str">
        <f>IF(AP34="","",VLOOKUP(AP34,'別紙２シフト記号表（勤務時間帯）'!$C$6:$K$35,9,FALSE))</f>
        <v/>
      </c>
      <c r="AQ35" s="596" t="str">
        <f>IF(AQ34="","",VLOOKUP(AQ34,'別紙２シフト記号表（勤務時間帯）'!$C$6:$K$35,9,FALSE))</f>
        <v/>
      </c>
      <c r="AR35" s="596" t="str">
        <f>IF(AR34="","",VLOOKUP(AR34,'別紙２シフト記号表（勤務時間帯）'!$C$6:$K$35,9,FALSE))</f>
        <v/>
      </c>
      <c r="AS35" s="596" t="str">
        <f>IF(AS34="","",VLOOKUP(AS34,'別紙２シフト記号表（勤務時間帯）'!$C$6:$K$35,9,FALSE))</f>
        <v/>
      </c>
      <c r="AT35" s="611" t="str">
        <f>IF(AT34="","",VLOOKUP(AT34,'別紙２シフト記号表（勤務時間帯）'!$C$6:$K$35,9,FALSE))</f>
        <v/>
      </c>
      <c r="AU35" s="581" t="str">
        <f>IF(AU34="","",VLOOKUP(AU34,'別紙２シフト記号表（勤務時間帯）'!$C$6:$K$35,9,FALSE))</f>
        <v/>
      </c>
      <c r="AV35" s="596" t="str">
        <f>IF(AV34="","",VLOOKUP(AV34,'別紙２シフト記号表（勤務時間帯）'!$C$6:$K$35,9,FALSE))</f>
        <v/>
      </c>
      <c r="AW35" s="596" t="str">
        <f>IF(AW34="","",VLOOKUP(AW34,'別紙２シフト記号表（勤務時間帯）'!$C$6:$K$35,9,FALSE))</f>
        <v/>
      </c>
      <c r="AX35" s="668">
        <f>IF($BB$3="４週",SUM(S35:AT35),IF($BB$3="暦月",SUM(S35:AW35),""))</f>
        <v>0</v>
      </c>
      <c r="AY35" s="682"/>
      <c r="AZ35" s="695">
        <f>IF($BB$3="４週",AX35/4,IF($BB$3="暦月",別紙２!AX35/(別紙２!$BB$8/7),""))</f>
        <v>0</v>
      </c>
      <c r="BA35" s="705"/>
      <c r="BB35" s="719"/>
      <c r="BC35" s="735"/>
      <c r="BD35" s="735"/>
      <c r="BE35" s="735"/>
      <c r="BF35" s="750"/>
    </row>
    <row r="36" spans="2:58" ht="20.25" customHeight="1">
      <c r="B36" s="426"/>
      <c r="C36" s="447"/>
      <c r="D36" s="466"/>
      <c r="E36" s="476"/>
      <c r="F36" s="479">
        <f>C34</f>
        <v>0</v>
      </c>
      <c r="G36" s="492"/>
      <c r="H36" s="503"/>
      <c r="I36" s="512"/>
      <c r="J36" s="512"/>
      <c r="K36" s="517"/>
      <c r="L36" s="526"/>
      <c r="M36" s="534"/>
      <c r="N36" s="534"/>
      <c r="O36" s="542"/>
      <c r="P36" s="549" t="s">
        <v>507</v>
      </c>
      <c r="Q36" s="558"/>
      <c r="R36" s="566"/>
      <c r="S36" s="582" t="str">
        <f>IF(S34="","",VLOOKUP(S34,'別紙２シフト記号表（勤務時間帯）'!$C$6:$U$35,19,FALSE))</f>
        <v/>
      </c>
      <c r="T36" s="597" t="str">
        <f>IF(T34="","",VLOOKUP(T34,'別紙２シフト記号表（勤務時間帯）'!$C$6:$U$35,19,FALSE))</f>
        <v/>
      </c>
      <c r="U36" s="597" t="str">
        <f>IF(U34="","",VLOOKUP(U34,'別紙２シフト記号表（勤務時間帯）'!$C$6:$U$35,19,FALSE))</f>
        <v/>
      </c>
      <c r="V36" s="597" t="str">
        <f>IF(V34="","",VLOOKUP(V34,'別紙２シフト記号表（勤務時間帯）'!$C$6:$U$35,19,FALSE))</f>
        <v/>
      </c>
      <c r="W36" s="597" t="str">
        <f>IF(W34="","",VLOOKUP(W34,'別紙２シフト記号表（勤務時間帯）'!$C$6:$U$35,19,FALSE))</f>
        <v/>
      </c>
      <c r="X36" s="597" t="str">
        <f>IF(X34="","",VLOOKUP(X34,'別紙２シフト記号表（勤務時間帯）'!$C$6:$U$35,19,FALSE))</f>
        <v/>
      </c>
      <c r="Y36" s="612" t="str">
        <f>IF(Y34="","",VLOOKUP(Y34,'別紙２シフト記号表（勤務時間帯）'!$C$6:$U$35,19,FALSE))</f>
        <v/>
      </c>
      <c r="Z36" s="582" t="str">
        <f>IF(Z34="","",VLOOKUP(Z34,'別紙２シフト記号表（勤務時間帯）'!$C$6:$U$35,19,FALSE))</f>
        <v/>
      </c>
      <c r="AA36" s="597" t="str">
        <f>IF(AA34="","",VLOOKUP(AA34,'別紙２シフト記号表（勤務時間帯）'!$C$6:$U$35,19,FALSE))</f>
        <v/>
      </c>
      <c r="AB36" s="597" t="str">
        <f>IF(AB34="","",VLOOKUP(AB34,'別紙２シフト記号表（勤務時間帯）'!$C$6:$U$35,19,FALSE))</f>
        <v/>
      </c>
      <c r="AC36" s="597" t="str">
        <f>IF(AC34="","",VLOOKUP(AC34,'別紙２シフト記号表（勤務時間帯）'!$C$6:$U$35,19,FALSE))</f>
        <v/>
      </c>
      <c r="AD36" s="597" t="str">
        <f>IF(AD34="","",VLOOKUP(AD34,'別紙２シフト記号表（勤務時間帯）'!$C$6:$U$35,19,FALSE))</f>
        <v/>
      </c>
      <c r="AE36" s="597" t="str">
        <f>IF(AE34="","",VLOOKUP(AE34,'別紙２シフト記号表（勤務時間帯）'!$C$6:$U$35,19,FALSE))</f>
        <v/>
      </c>
      <c r="AF36" s="612" t="str">
        <f>IF(AF34="","",VLOOKUP(AF34,'別紙２シフト記号表（勤務時間帯）'!$C$6:$U$35,19,FALSE))</f>
        <v/>
      </c>
      <c r="AG36" s="582" t="str">
        <f>IF(AG34="","",VLOOKUP(AG34,'別紙２シフト記号表（勤務時間帯）'!$C$6:$U$35,19,FALSE))</f>
        <v/>
      </c>
      <c r="AH36" s="597" t="str">
        <f>IF(AH34="","",VLOOKUP(AH34,'別紙２シフト記号表（勤務時間帯）'!$C$6:$U$35,19,FALSE))</f>
        <v/>
      </c>
      <c r="AI36" s="597" t="str">
        <f>IF(AI34="","",VLOOKUP(AI34,'別紙２シフト記号表（勤務時間帯）'!$C$6:$U$35,19,FALSE))</f>
        <v/>
      </c>
      <c r="AJ36" s="597" t="str">
        <f>IF(AJ34="","",VLOOKUP(AJ34,'別紙２シフト記号表（勤務時間帯）'!$C$6:$U$35,19,FALSE))</f>
        <v/>
      </c>
      <c r="AK36" s="597" t="str">
        <f>IF(AK34="","",VLOOKUP(AK34,'別紙２シフト記号表（勤務時間帯）'!$C$6:$U$35,19,FALSE))</f>
        <v/>
      </c>
      <c r="AL36" s="597" t="str">
        <f>IF(AL34="","",VLOOKUP(AL34,'別紙２シフト記号表（勤務時間帯）'!$C$6:$U$35,19,FALSE))</f>
        <v/>
      </c>
      <c r="AM36" s="612" t="str">
        <f>IF(AM34="","",VLOOKUP(AM34,'別紙２シフト記号表（勤務時間帯）'!$C$6:$U$35,19,FALSE))</f>
        <v/>
      </c>
      <c r="AN36" s="582" t="str">
        <f>IF(AN34="","",VLOOKUP(AN34,'別紙２シフト記号表（勤務時間帯）'!$C$6:$U$35,19,FALSE))</f>
        <v/>
      </c>
      <c r="AO36" s="597" t="str">
        <f>IF(AO34="","",VLOOKUP(AO34,'別紙２シフト記号表（勤務時間帯）'!$C$6:$U$35,19,FALSE))</f>
        <v/>
      </c>
      <c r="AP36" s="597" t="str">
        <f>IF(AP34="","",VLOOKUP(AP34,'別紙２シフト記号表（勤務時間帯）'!$C$6:$U$35,19,FALSE))</f>
        <v/>
      </c>
      <c r="AQ36" s="597" t="str">
        <f>IF(AQ34="","",VLOOKUP(AQ34,'別紙２シフト記号表（勤務時間帯）'!$C$6:$U$35,19,FALSE))</f>
        <v/>
      </c>
      <c r="AR36" s="597" t="str">
        <f>IF(AR34="","",VLOOKUP(AR34,'別紙２シフト記号表（勤務時間帯）'!$C$6:$U$35,19,FALSE))</f>
        <v/>
      </c>
      <c r="AS36" s="597" t="str">
        <f>IF(AS34="","",VLOOKUP(AS34,'別紙２シフト記号表（勤務時間帯）'!$C$6:$U$35,19,FALSE))</f>
        <v/>
      </c>
      <c r="AT36" s="612" t="str">
        <f>IF(AT34="","",VLOOKUP(AT34,'別紙２シフト記号表（勤務時間帯）'!$C$6:$U$35,19,FALSE))</f>
        <v/>
      </c>
      <c r="AU36" s="582" t="str">
        <f>IF(AU34="","",VLOOKUP(AU34,'別紙２シフト記号表（勤務時間帯）'!$C$6:$U$35,19,FALSE))</f>
        <v/>
      </c>
      <c r="AV36" s="597" t="str">
        <f>IF(AV34="","",VLOOKUP(AV34,'別紙２シフト記号表（勤務時間帯）'!$C$6:$U$35,19,FALSE))</f>
        <v/>
      </c>
      <c r="AW36" s="597" t="str">
        <f>IF(AW34="","",VLOOKUP(AW34,'別紙２シフト記号表（勤務時間帯）'!$C$6:$U$35,19,FALSE))</f>
        <v/>
      </c>
      <c r="AX36" s="669">
        <f>IF($BB$3="４週",SUM(S36:AT36),IF($BB$3="暦月",SUM(S36:AW36),""))</f>
        <v>0</v>
      </c>
      <c r="AY36" s="683"/>
      <c r="AZ36" s="696">
        <f>IF($BB$3="４週",AX36/4,IF($BB$3="暦月",別紙２!AX36/(別紙２!$BB$8/7),""))</f>
        <v>0</v>
      </c>
      <c r="BA36" s="706"/>
      <c r="BB36" s="720"/>
      <c r="BC36" s="736"/>
      <c r="BD36" s="736"/>
      <c r="BE36" s="736"/>
      <c r="BF36" s="751"/>
    </row>
    <row r="37" spans="2:58" ht="20.25" customHeight="1">
      <c r="B37" s="426">
        <f>B34+1</f>
        <v>6</v>
      </c>
      <c r="C37" s="445"/>
      <c r="D37" s="464"/>
      <c r="E37" s="474"/>
      <c r="F37" s="481"/>
      <c r="G37" s="481"/>
      <c r="H37" s="504"/>
      <c r="I37" s="512"/>
      <c r="J37" s="512"/>
      <c r="K37" s="517"/>
      <c r="L37" s="525"/>
      <c r="M37" s="533"/>
      <c r="N37" s="533"/>
      <c r="O37" s="541"/>
      <c r="P37" s="550" t="s">
        <v>506</v>
      </c>
      <c r="Q37" s="559"/>
      <c r="R37" s="567"/>
      <c r="S37" s="580"/>
      <c r="T37" s="595"/>
      <c r="U37" s="595"/>
      <c r="V37" s="595"/>
      <c r="W37" s="595"/>
      <c r="X37" s="595"/>
      <c r="Y37" s="610"/>
      <c r="Z37" s="580"/>
      <c r="AA37" s="595"/>
      <c r="AB37" s="595"/>
      <c r="AC37" s="595"/>
      <c r="AD37" s="595"/>
      <c r="AE37" s="595"/>
      <c r="AF37" s="610"/>
      <c r="AG37" s="580"/>
      <c r="AH37" s="595"/>
      <c r="AI37" s="595"/>
      <c r="AJ37" s="595"/>
      <c r="AK37" s="595"/>
      <c r="AL37" s="595"/>
      <c r="AM37" s="610"/>
      <c r="AN37" s="580"/>
      <c r="AO37" s="595"/>
      <c r="AP37" s="595"/>
      <c r="AQ37" s="595"/>
      <c r="AR37" s="595"/>
      <c r="AS37" s="595"/>
      <c r="AT37" s="610"/>
      <c r="AU37" s="580"/>
      <c r="AV37" s="595"/>
      <c r="AW37" s="595"/>
      <c r="AX37" s="670"/>
      <c r="AY37" s="684"/>
      <c r="AZ37" s="697"/>
      <c r="BA37" s="707"/>
      <c r="BB37" s="721"/>
      <c r="BC37" s="737"/>
      <c r="BD37" s="737"/>
      <c r="BE37" s="737"/>
      <c r="BF37" s="752"/>
    </row>
    <row r="38" spans="2:58" ht="20.25" customHeight="1">
      <c r="B38" s="426"/>
      <c r="C38" s="446"/>
      <c r="D38" s="465"/>
      <c r="E38" s="475"/>
      <c r="F38" s="479"/>
      <c r="G38" s="491"/>
      <c r="H38" s="503"/>
      <c r="I38" s="512"/>
      <c r="J38" s="512"/>
      <c r="K38" s="517"/>
      <c r="L38" s="524"/>
      <c r="M38" s="532"/>
      <c r="N38" s="532"/>
      <c r="O38" s="540"/>
      <c r="P38" s="548" t="s">
        <v>353</v>
      </c>
      <c r="Q38" s="557"/>
      <c r="R38" s="565"/>
      <c r="S38" s="581" t="str">
        <f>IF(S37="","",VLOOKUP(S37,'別紙２シフト記号表（勤務時間帯）'!$C$6:$K$35,9,FALSE))</f>
        <v/>
      </c>
      <c r="T38" s="596" t="str">
        <f>IF(T37="","",VLOOKUP(T37,'別紙２シフト記号表（勤務時間帯）'!$C$6:$K$35,9,FALSE))</f>
        <v/>
      </c>
      <c r="U38" s="596" t="str">
        <f>IF(U37="","",VLOOKUP(U37,'別紙２シフト記号表（勤務時間帯）'!$C$6:$K$35,9,FALSE))</f>
        <v/>
      </c>
      <c r="V38" s="596" t="str">
        <f>IF(V37="","",VLOOKUP(V37,'別紙２シフト記号表（勤務時間帯）'!$C$6:$K$35,9,FALSE))</f>
        <v/>
      </c>
      <c r="W38" s="596" t="str">
        <f>IF(W37="","",VLOOKUP(W37,'別紙２シフト記号表（勤務時間帯）'!$C$6:$K$35,9,FALSE))</f>
        <v/>
      </c>
      <c r="X38" s="596" t="str">
        <f>IF(X37="","",VLOOKUP(X37,'別紙２シフト記号表（勤務時間帯）'!$C$6:$K$35,9,FALSE))</f>
        <v/>
      </c>
      <c r="Y38" s="611" t="str">
        <f>IF(Y37="","",VLOOKUP(Y37,'別紙２シフト記号表（勤務時間帯）'!$C$6:$K$35,9,FALSE))</f>
        <v/>
      </c>
      <c r="Z38" s="581" t="str">
        <f>IF(Z37="","",VLOOKUP(Z37,'別紙２シフト記号表（勤務時間帯）'!$C$6:$K$35,9,FALSE))</f>
        <v/>
      </c>
      <c r="AA38" s="596" t="str">
        <f>IF(AA37="","",VLOOKUP(AA37,'別紙２シフト記号表（勤務時間帯）'!$C$6:$K$35,9,FALSE))</f>
        <v/>
      </c>
      <c r="AB38" s="596" t="str">
        <f>IF(AB37="","",VLOOKUP(AB37,'別紙２シフト記号表（勤務時間帯）'!$C$6:$K$35,9,FALSE))</f>
        <v/>
      </c>
      <c r="AC38" s="596" t="str">
        <f>IF(AC37="","",VLOOKUP(AC37,'別紙２シフト記号表（勤務時間帯）'!$C$6:$K$35,9,FALSE))</f>
        <v/>
      </c>
      <c r="AD38" s="596" t="str">
        <f>IF(AD37="","",VLOOKUP(AD37,'別紙２シフト記号表（勤務時間帯）'!$C$6:$K$35,9,FALSE))</f>
        <v/>
      </c>
      <c r="AE38" s="596" t="str">
        <f>IF(AE37="","",VLOOKUP(AE37,'別紙２シフト記号表（勤務時間帯）'!$C$6:$K$35,9,FALSE))</f>
        <v/>
      </c>
      <c r="AF38" s="611" t="str">
        <f>IF(AF37="","",VLOOKUP(AF37,'別紙２シフト記号表（勤務時間帯）'!$C$6:$K$35,9,FALSE))</f>
        <v/>
      </c>
      <c r="AG38" s="581" t="str">
        <f>IF(AG37="","",VLOOKUP(AG37,'別紙２シフト記号表（勤務時間帯）'!$C$6:$K$35,9,FALSE))</f>
        <v/>
      </c>
      <c r="AH38" s="596" t="str">
        <f>IF(AH37="","",VLOOKUP(AH37,'別紙２シフト記号表（勤務時間帯）'!$C$6:$K$35,9,FALSE))</f>
        <v/>
      </c>
      <c r="AI38" s="596" t="str">
        <f>IF(AI37="","",VLOOKUP(AI37,'別紙２シフト記号表（勤務時間帯）'!$C$6:$K$35,9,FALSE))</f>
        <v/>
      </c>
      <c r="AJ38" s="596" t="str">
        <f>IF(AJ37="","",VLOOKUP(AJ37,'別紙２シフト記号表（勤務時間帯）'!$C$6:$K$35,9,FALSE))</f>
        <v/>
      </c>
      <c r="AK38" s="596" t="str">
        <f>IF(AK37="","",VLOOKUP(AK37,'別紙２シフト記号表（勤務時間帯）'!$C$6:$K$35,9,FALSE))</f>
        <v/>
      </c>
      <c r="AL38" s="596" t="str">
        <f>IF(AL37="","",VLOOKUP(AL37,'別紙２シフト記号表（勤務時間帯）'!$C$6:$K$35,9,FALSE))</f>
        <v/>
      </c>
      <c r="AM38" s="611" t="str">
        <f>IF(AM37="","",VLOOKUP(AM37,'別紙２シフト記号表（勤務時間帯）'!$C$6:$K$35,9,FALSE))</f>
        <v/>
      </c>
      <c r="AN38" s="581" t="str">
        <f>IF(AN37="","",VLOOKUP(AN37,'別紙２シフト記号表（勤務時間帯）'!$C$6:$K$35,9,FALSE))</f>
        <v/>
      </c>
      <c r="AO38" s="596" t="str">
        <f>IF(AO37="","",VLOOKUP(AO37,'別紙２シフト記号表（勤務時間帯）'!$C$6:$K$35,9,FALSE))</f>
        <v/>
      </c>
      <c r="AP38" s="596" t="str">
        <f>IF(AP37="","",VLOOKUP(AP37,'別紙２シフト記号表（勤務時間帯）'!$C$6:$K$35,9,FALSE))</f>
        <v/>
      </c>
      <c r="AQ38" s="596" t="str">
        <f>IF(AQ37="","",VLOOKUP(AQ37,'別紙２シフト記号表（勤務時間帯）'!$C$6:$K$35,9,FALSE))</f>
        <v/>
      </c>
      <c r="AR38" s="596" t="str">
        <f>IF(AR37="","",VLOOKUP(AR37,'別紙２シフト記号表（勤務時間帯）'!$C$6:$K$35,9,FALSE))</f>
        <v/>
      </c>
      <c r="AS38" s="596" t="str">
        <f>IF(AS37="","",VLOOKUP(AS37,'別紙２シフト記号表（勤務時間帯）'!$C$6:$K$35,9,FALSE))</f>
        <v/>
      </c>
      <c r="AT38" s="611" t="str">
        <f>IF(AT37="","",VLOOKUP(AT37,'別紙２シフト記号表（勤務時間帯）'!$C$6:$K$35,9,FALSE))</f>
        <v/>
      </c>
      <c r="AU38" s="581" t="str">
        <f>IF(AU37="","",VLOOKUP(AU37,'別紙２シフト記号表（勤務時間帯）'!$C$6:$K$35,9,FALSE))</f>
        <v/>
      </c>
      <c r="AV38" s="596" t="str">
        <f>IF(AV37="","",VLOOKUP(AV37,'別紙２シフト記号表（勤務時間帯）'!$C$6:$K$35,9,FALSE))</f>
        <v/>
      </c>
      <c r="AW38" s="596" t="str">
        <f>IF(AW37="","",VLOOKUP(AW37,'別紙２シフト記号表（勤務時間帯）'!$C$6:$K$35,9,FALSE))</f>
        <v/>
      </c>
      <c r="AX38" s="668">
        <f>IF($BB$3="４週",SUM(S38:AT38),IF($BB$3="暦月",SUM(S38:AW38),""))</f>
        <v>0</v>
      </c>
      <c r="AY38" s="682"/>
      <c r="AZ38" s="695">
        <f>IF($BB$3="４週",AX38/4,IF($BB$3="暦月",別紙２!AX38/(別紙２!$BB$8/7),""))</f>
        <v>0</v>
      </c>
      <c r="BA38" s="705"/>
      <c r="BB38" s="719"/>
      <c r="BC38" s="735"/>
      <c r="BD38" s="735"/>
      <c r="BE38" s="735"/>
      <c r="BF38" s="750"/>
    </row>
    <row r="39" spans="2:58" ht="20.25" customHeight="1">
      <c r="B39" s="426"/>
      <c r="C39" s="447"/>
      <c r="D39" s="466"/>
      <c r="E39" s="476"/>
      <c r="F39" s="479">
        <f>C37</f>
        <v>0</v>
      </c>
      <c r="G39" s="492"/>
      <c r="H39" s="503"/>
      <c r="I39" s="512"/>
      <c r="J39" s="512"/>
      <c r="K39" s="517"/>
      <c r="L39" s="526"/>
      <c r="M39" s="534"/>
      <c r="N39" s="534"/>
      <c r="O39" s="542"/>
      <c r="P39" s="549" t="s">
        <v>507</v>
      </c>
      <c r="Q39" s="558"/>
      <c r="R39" s="566"/>
      <c r="S39" s="582" t="str">
        <f>IF(S37="","",VLOOKUP(S37,'別紙２シフト記号表（勤務時間帯）'!$C$6:$U$35,19,FALSE))</f>
        <v/>
      </c>
      <c r="T39" s="597" t="str">
        <f>IF(T37="","",VLOOKUP(T37,'別紙２シフト記号表（勤務時間帯）'!$C$6:$U$35,19,FALSE))</f>
        <v/>
      </c>
      <c r="U39" s="597" t="str">
        <f>IF(U37="","",VLOOKUP(U37,'別紙２シフト記号表（勤務時間帯）'!$C$6:$U$35,19,FALSE))</f>
        <v/>
      </c>
      <c r="V39" s="597" t="str">
        <f>IF(V37="","",VLOOKUP(V37,'別紙２シフト記号表（勤務時間帯）'!$C$6:$U$35,19,FALSE))</f>
        <v/>
      </c>
      <c r="W39" s="597" t="str">
        <f>IF(W37="","",VLOOKUP(W37,'別紙２シフト記号表（勤務時間帯）'!$C$6:$U$35,19,FALSE))</f>
        <v/>
      </c>
      <c r="X39" s="597" t="str">
        <f>IF(X37="","",VLOOKUP(X37,'別紙２シフト記号表（勤務時間帯）'!$C$6:$U$35,19,FALSE))</f>
        <v/>
      </c>
      <c r="Y39" s="612" t="str">
        <f>IF(Y37="","",VLOOKUP(Y37,'別紙２シフト記号表（勤務時間帯）'!$C$6:$U$35,19,FALSE))</f>
        <v/>
      </c>
      <c r="Z39" s="582" t="str">
        <f>IF(Z37="","",VLOOKUP(Z37,'別紙２シフト記号表（勤務時間帯）'!$C$6:$U$35,19,FALSE))</f>
        <v/>
      </c>
      <c r="AA39" s="597" t="str">
        <f>IF(AA37="","",VLOOKUP(AA37,'別紙２シフト記号表（勤務時間帯）'!$C$6:$U$35,19,FALSE))</f>
        <v/>
      </c>
      <c r="AB39" s="597" t="str">
        <f>IF(AB37="","",VLOOKUP(AB37,'別紙２シフト記号表（勤務時間帯）'!$C$6:$U$35,19,FALSE))</f>
        <v/>
      </c>
      <c r="AC39" s="597" t="str">
        <f>IF(AC37="","",VLOOKUP(AC37,'別紙２シフト記号表（勤務時間帯）'!$C$6:$U$35,19,FALSE))</f>
        <v/>
      </c>
      <c r="AD39" s="597" t="str">
        <f>IF(AD37="","",VLOOKUP(AD37,'別紙２シフト記号表（勤務時間帯）'!$C$6:$U$35,19,FALSE))</f>
        <v/>
      </c>
      <c r="AE39" s="597" t="str">
        <f>IF(AE37="","",VLOOKUP(AE37,'別紙２シフト記号表（勤務時間帯）'!$C$6:$U$35,19,FALSE))</f>
        <v/>
      </c>
      <c r="AF39" s="612" t="str">
        <f>IF(AF37="","",VLOOKUP(AF37,'別紙２シフト記号表（勤務時間帯）'!$C$6:$U$35,19,FALSE))</f>
        <v/>
      </c>
      <c r="AG39" s="582" t="str">
        <f>IF(AG37="","",VLOOKUP(AG37,'別紙２シフト記号表（勤務時間帯）'!$C$6:$U$35,19,FALSE))</f>
        <v/>
      </c>
      <c r="AH39" s="597" t="str">
        <f>IF(AH37="","",VLOOKUP(AH37,'別紙２シフト記号表（勤務時間帯）'!$C$6:$U$35,19,FALSE))</f>
        <v/>
      </c>
      <c r="AI39" s="597" t="str">
        <f>IF(AI37="","",VLOOKUP(AI37,'別紙２シフト記号表（勤務時間帯）'!$C$6:$U$35,19,FALSE))</f>
        <v/>
      </c>
      <c r="AJ39" s="597" t="str">
        <f>IF(AJ37="","",VLOOKUP(AJ37,'別紙２シフト記号表（勤務時間帯）'!$C$6:$U$35,19,FALSE))</f>
        <v/>
      </c>
      <c r="AK39" s="597" t="str">
        <f>IF(AK37="","",VLOOKUP(AK37,'別紙２シフト記号表（勤務時間帯）'!$C$6:$U$35,19,FALSE))</f>
        <v/>
      </c>
      <c r="AL39" s="597" t="str">
        <f>IF(AL37="","",VLOOKUP(AL37,'別紙２シフト記号表（勤務時間帯）'!$C$6:$U$35,19,FALSE))</f>
        <v/>
      </c>
      <c r="AM39" s="612" t="str">
        <f>IF(AM37="","",VLOOKUP(AM37,'別紙２シフト記号表（勤務時間帯）'!$C$6:$U$35,19,FALSE))</f>
        <v/>
      </c>
      <c r="AN39" s="582" t="str">
        <f>IF(AN37="","",VLOOKUP(AN37,'別紙２シフト記号表（勤務時間帯）'!$C$6:$U$35,19,FALSE))</f>
        <v/>
      </c>
      <c r="AO39" s="597" t="str">
        <f>IF(AO37="","",VLOOKUP(AO37,'別紙２シフト記号表（勤務時間帯）'!$C$6:$U$35,19,FALSE))</f>
        <v/>
      </c>
      <c r="AP39" s="597" t="str">
        <f>IF(AP37="","",VLOOKUP(AP37,'別紙２シフト記号表（勤務時間帯）'!$C$6:$U$35,19,FALSE))</f>
        <v/>
      </c>
      <c r="AQ39" s="597" t="str">
        <f>IF(AQ37="","",VLOOKUP(AQ37,'別紙２シフト記号表（勤務時間帯）'!$C$6:$U$35,19,FALSE))</f>
        <v/>
      </c>
      <c r="AR39" s="597" t="str">
        <f>IF(AR37="","",VLOOKUP(AR37,'別紙２シフト記号表（勤務時間帯）'!$C$6:$U$35,19,FALSE))</f>
        <v/>
      </c>
      <c r="AS39" s="597" t="str">
        <f>IF(AS37="","",VLOOKUP(AS37,'別紙２シフト記号表（勤務時間帯）'!$C$6:$U$35,19,FALSE))</f>
        <v/>
      </c>
      <c r="AT39" s="612" t="str">
        <f>IF(AT37="","",VLOOKUP(AT37,'別紙２シフト記号表（勤務時間帯）'!$C$6:$U$35,19,FALSE))</f>
        <v/>
      </c>
      <c r="AU39" s="582" t="str">
        <f>IF(AU37="","",VLOOKUP(AU37,'別紙２シフト記号表（勤務時間帯）'!$C$6:$U$35,19,FALSE))</f>
        <v/>
      </c>
      <c r="AV39" s="597" t="str">
        <f>IF(AV37="","",VLOOKUP(AV37,'別紙２シフト記号表（勤務時間帯）'!$C$6:$U$35,19,FALSE))</f>
        <v/>
      </c>
      <c r="AW39" s="597" t="str">
        <f>IF(AW37="","",VLOOKUP(AW37,'別紙２シフト記号表（勤務時間帯）'!$C$6:$U$35,19,FALSE))</f>
        <v/>
      </c>
      <c r="AX39" s="669">
        <f>IF($BB$3="４週",SUM(S39:AT39),IF($BB$3="暦月",SUM(S39:AW39),""))</f>
        <v>0</v>
      </c>
      <c r="AY39" s="683"/>
      <c r="AZ39" s="696">
        <f>IF($BB$3="４週",AX39/4,IF($BB$3="暦月",別紙２!AX39/(別紙２!$BB$8/7),""))</f>
        <v>0</v>
      </c>
      <c r="BA39" s="706"/>
      <c r="BB39" s="720"/>
      <c r="BC39" s="736"/>
      <c r="BD39" s="736"/>
      <c r="BE39" s="736"/>
      <c r="BF39" s="751"/>
    </row>
    <row r="40" spans="2:58" ht="20.25" customHeight="1">
      <c r="B40" s="426">
        <f>B37+1</f>
        <v>7</v>
      </c>
      <c r="C40" s="445"/>
      <c r="D40" s="464"/>
      <c r="E40" s="474"/>
      <c r="F40" s="481"/>
      <c r="G40" s="481"/>
      <c r="H40" s="504"/>
      <c r="I40" s="512"/>
      <c r="J40" s="512"/>
      <c r="K40" s="517"/>
      <c r="L40" s="525"/>
      <c r="M40" s="533"/>
      <c r="N40" s="533"/>
      <c r="O40" s="541"/>
      <c r="P40" s="550" t="s">
        <v>506</v>
      </c>
      <c r="Q40" s="559"/>
      <c r="R40" s="567"/>
      <c r="S40" s="580"/>
      <c r="T40" s="595"/>
      <c r="U40" s="595"/>
      <c r="V40" s="595"/>
      <c r="W40" s="595"/>
      <c r="X40" s="595"/>
      <c r="Y40" s="610"/>
      <c r="Z40" s="580"/>
      <c r="AA40" s="595"/>
      <c r="AB40" s="595"/>
      <c r="AC40" s="595"/>
      <c r="AD40" s="595"/>
      <c r="AE40" s="595"/>
      <c r="AF40" s="610"/>
      <c r="AG40" s="580"/>
      <c r="AH40" s="595"/>
      <c r="AI40" s="595"/>
      <c r="AJ40" s="595"/>
      <c r="AK40" s="595"/>
      <c r="AL40" s="595"/>
      <c r="AM40" s="610"/>
      <c r="AN40" s="580"/>
      <c r="AO40" s="595"/>
      <c r="AP40" s="595"/>
      <c r="AQ40" s="595"/>
      <c r="AR40" s="595"/>
      <c r="AS40" s="595"/>
      <c r="AT40" s="610"/>
      <c r="AU40" s="580"/>
      <c r="AV40" s="595"/>
      <c r="AW40" s="595"/>
      <c r="AX40" s="670"/>
      <c r="AY40" s="684"/>
      <c r="AZ40" s="697"/>
      <c r="BA40" s="707"/>
      <c r="BB40" s="721"/>
      <c r="BC40" s="737"/>
      <c r="BD40" s="737"/>
      <c r="BE40" s="737"/>
      <c r="BF40" s="752"/>
    </row>
    <row r="41" spans="2:58" ht="20.25" customHeight="1">
      <c r="B41" s="426"/>
      <c r="C41" s="446"/>
      <c r="D41" s="465"/>
      <c r="E41" s="475"/>
      <c r="F41" s="479"/>
      <c r="G41" s="491"/>
      <c r="H41" s="503"/>
      <c r="I41" s="512"/>
      <c r="J41" s="512"/>
      <c r="K41" s="517"/>
      <c r="L41" s="524"/>
      <c r="M41" s="532"/>
      <c r="N41" s="532"/>
      <c r="O41" s="540"/>
      <c r="P41" s="548" t="s">
        <v>353</v>
      </c>
      <c r="Q41" s="557"/>
      <c r="R41" s="565"/>
      <c r="S41" s="581" t="str">
        <f>IF(S40="","",VLOOKUP(S40,'別紙２シフト記号表（勤務時間帯）'!$C$6:$K$35,9,FALSE))</f>
        <v/>
      </c>
      <c r="T41" s="596" t="str">
        <f>IF(T40="","",VLOOKUP(T40,'別紙２シフト記号表（勤務時間帯）'!$C$6:$K$35,9,FALSE))</f>
        <v/>
      </c>
      <c r="U41" s="596" t="str">
        <f>IF(U40="","",VLOOKUP(U40,'別紙２シフト記号表（勤務時間帯）'!$C$6:$K$35,9,FALSE))</f>
        <v/>
      </c>
      <c r="V41" s="596" t="str">
        <f>IF(V40="","",VLOOKUP(V40,'別紙２シフト記号表（勤務時間帯）'!$C$6:$K$35,9,FALSE))</f>
        <v/>
      </c>
      <c r="W41" s="596" t="str">
        <f>IF(W40="","",VLOOKUP(W40,'別紙２シフト記号表（勤務時間帯）'!$C$6:$K$35,9,FALSE))</f>
        <v/>
      </c>
      <c r="X41" s="596" t="str">
        <f>IF(X40="","",VLOOKUP(X40,'別紙２シフト記号表（勤務時間帯）'!$C$6:$K$35,9,FALSE))</f>
        <v/>
      </c>
      <c r="Y41" s="611" t="str">
        <f>IF(Y40="","",VLOOKUP(Y40,'別紙２シフト記号表（勤務時間帯）'!$C$6:$K$35,9,FALSE))</f>
        <v/>
      </c>
      <c r="Z41" s="581" t="str">
        <f>IF(Z40="","",VLOOKUP(Z40,'別紙２シフト記号表（勤務時間帯）'!$C$6:$K$35,9,FALSE))</f>
        <v/>
      </c>
      <c r="AA41" s="596" t="str">
        <f>IF(AA40="","",VLOOKUP(AA40,'別紙２シフト記号表（勤務時間帯）'!$C$6:$K$35,9,FALSE))</f>
        <v/>
      </c>
      <c r="AB41" s="596" t="str">
        <f>IF(AB40="","",VLOOKUP(AB40,'別紙２シフト記号表（勤務時間帯）'!$C$6:$K$35,9,FALSE))</f>
        <v/>
      </c>
      <c r="AC41" s="596" t="str">
        <f>IF(AC40="","",VLOOKUP(AC40,'別紙２シフト記号表（勤務時間帯）'!$C$6:$K$35,9,FALSE))</f>
        <v/>
      </c>
      <c r="AD41" s="596" t="str">
        <f>IF(AD40="","",VLOOKUP(AD40,'別紙２シフト記号表（勤務時間帯）'!$C$6:$K$35,9,FALSE))</f>
        <v/>
      </c>
      <c r="AE41" s="596" t="str">
        <f>IF(AE40="","",VLOOKUP(AE40,'別紙２シフト記号表（勤務時間帯）'!$C$6:$K$35,9,FALSE))</f>
        <v/>
      </c>
      <c r="AF41" s="611" t="str">
        <f>IF(AF40="","",VLOOKUP(AF40,'別紙２シフト記号表（勤務時間帯）'!$C$6:$K$35,9,FALSE))</f>
        <v/>
      </c>
      <c r="AG41" s="581" t="str">
        <f>IF(AG40="","",VLOOKUP(AG40,'別紙２シフト記号表（勤務時間帯）'!$C$6:$K$35,9,FALSE))</f>
        <v/>
      </c>
      <c r="AH41" s="596" t="str">
        <f>IF(AH40="","",VLOOKUP(AH40,'別紙２シフト記号表（勤務時間帯）'!$C$6:$K$35,9,FALSE))</f>
        <v/>
      </c>
      <c r="AI41" s="596" t="str">
        <f>IF(AI40="","",VLOOKUP(AI40,'別紙２シフト記号表（勤務時間帯）'!$C$6:$K$35,9,FALSE))</f>
        <v/>
      </c>
      <c r="AJ41" s="596" t="str">
        <f>IF(AJ40="","",VLOOKUP(AJ40,'別紙２シフト記号表（勤務時間帯）'!$C$6:$K$35,9,FALSE))</f>
        <v/>
      </c>
      <c r="AK41" s="596" t="str">
        <f>IF(AK40="","",VLOOKUP(AK40,'別紙２シフト記号表（勤務時間帯）'!$C$6:$K$35,9,FALSE))</f>
        <v/>
      </c>
      <c r="AL41" s="596" t="str">
        <f>IF(AL40="","",VLOOKUP(AL40,'別紙２シフト記号表（勤務時間帯）'!$C$6:$K$35,9,FALSE))</f>
        <v/>
      </c>
      <c r="AM41" s="611" t="str">
        <f>IF(AM40="","",VLOOKUP(AM40,'別紙２シフト記号表（勤務時間帯）'!$C$6:$K$35,9,FALSE))</f>
        <v/>
      </c>
      <c r="AN41" s="581" t="str">
        <f>IF(AN40="","",VLOOKUP(AN40,'別紙２シフト記号表（勤務時間帯）'!$C$6:$K$35,9,FALSE))</f>
        <v/>
      </c>
      <c r="AO41" s="596" t="str">
        <f>IF(AO40="","",VLOOKUP(AO40,'別紙２シフト記号表（勤務時間帯）'!$C$6:$K$35,9,FALSE))</f>
        <v/>
      </c>
      <c r="AP41" s="596" t="str">
        <f>IF(AP40="","",VLOOKUP(AP40,'別紙２シフト記号表（勤務時間帯）'!$C$6:$K$35,9,FALSE))</f>
        <v/>
      </c>
      <c r="AQ41" s="596" t="str">
        <f>IF(AQ40="","",VLOOKUP(AQ40,'別紙２シフト記号表（勤務時間帯）'!$C$6:$K$35,9,FALSE))</f>
        <v/>
      </c>
      <c r="AR41" s="596" t="str">
        <f>IF(AR40="","",VLOOKUP(AR40,'別紙２シフト記号表（勤務時間帯）'!$C$6:$K$35,9,FALSE))</f>
        <v/>
      </c>
      <c r="AS41" s="596" t="str">
        <f>IF(AS40="","",VLOOKUP(AS40,'別紙２シフト記号表（勤務時間帯）'!$C$6:$K$35,9,FALSE))</f>
        <v/>
      </c>
      <c r="AT41" s="611" t="str">
        <f>IF(AT40="","",VLOOKUP(AT40,'別紙２シフト記号表（勤務時間帯）'!$C$6:$K$35,9,FALSE))</f>
        <v/>
      </c>
      <c r="AU41" s="581" t="str">
        <f>IF(AU40="","",VLOOKUP(AU40,'別紙２シフト記号表（勤務時間帯）'!$C$6:$K$35,9,FALSE))</f>
        <v/>
      </c>
      <c r="AV41" s="596" t="str">
        <f>IF(AV40="","",VLOOKUP(AV40,'別紙２シフト記号表（勤務時間帯）'!$C$6:$K$35,9,FALSE))</f>
        <v/>
      </c>
      <c r="AW41" s="596" t="str">
        <f>IF(AW40="","",VLOOKUP(AW40,'別紙２シフト記号表（勤務時間帯）'!$C$6:$K$35,9,FALSE))</f>
        <v/>
      </c>
      <c r="AX41" s="668">
        <f>IF($BB$3="４週",SUM(S41:AT41),IF($BB$3="暦月",SUM(S41:AW41),""))</f>
        <v>0</v>
      </c>
      <c r="AY41" s="682"/>
      <c r="AZ41" s="695">
        <f>IF($BB$3="４週",AX41/4,IF($BB$3="暦月",別紙２!AX41/(別紙２!$BB$8/7),""))</f>
        <v>0</v>
      </c>
      <c r="BA41" s="705"/>
      <c r="BB41" s="719"/>
      <c r="BC41" s="735"/>
      <c r="BD41" s="735"/>
      <c r="BE41" s="735"/>
      <c r="BF41" s="750"/>
    </row>
    <row r="42" spans="2:58" ht="20.25" customHeight="1">
      <c r="B42" s="426"/>
      <c r="C42" s="447"/>
      <c r="D42" s="466"/>
      <c r="E42" s="476"/>
      <c r="F42" s="479">
        <f>C40</f>
        <v>0</v>
      </c>
      <c r="G42" s="492"/>
      <c r="H42" s="503"/>
      <c r="I42" s="512"/>
      <c r="J42" s="512"/>
      <c r="K42" s="517"/>
      <c r="L42" s="526"/>
      <c r="M42" s="534"/>
      <c r="N42" s="534"/>
      <c r="O42" s="542"/>
      <c r="P42" s="549" t="s">
        <v>507</v>
      </c>
      <c r="Q42" s="558"/>
      <c r="R42" s="566"/>
      <c r="S42" s="582" t="str">
        <f>IF(S40="","",VLOOKUP(S40,'別紙２シフト記号表（勤務時間帯）'!$C$6:$U$35,19,FALSE))</f>
        <v/>
      </c>
      <c r="T42" s="597" t="str">
        <f>IF(T40="","",VLOOKUP(T40,'別紙２シフト記号表（勤務時間帯）'!$C$6:$U$35,19,FALSE))</f>
        <v/>
      </c>
      <c r="U42" s="597" t="str">
        <f>IF(U40="","",VLOOKUP(U40,'別紙２シフト記号表（勤務時間帯）'!$C$6:$U$35,19,FALSE))</f>
        <v/>
      </c>
      <c r="V42" s="597" t="str">
        <f>IF(V40="","",VLOOKUP(V40,'別紙２シフト記号表（勤務時間帯）'!$C$6:$U$35,19,FALSE))</f>
        <v/>
      </c>
      <c r="W42" s="597" t="str">
        <f>IF(W40="","",VLOOKUP(W40,'別紙２シフト記号表（勤務時間帯）'!$C$6:$U$35,19,FALSE))</f>
        <v/>
      </c>
      <c r="X42" s="597" t="str">
        <f>IF(X40="","",VLOOKUP(X40,'別紙２シフト記号表（勤務時間帯）'!$C$6:$U$35,19,FALSE))</f>
        <v/>
      </c>
      <c r="Y42" s="612" t="str">
        <f>IF(Y40="","",VLOOKUP(Y40,'別紙２シフト記号表（勤務時間帯）'!$C$6:$U$35,19,FALSE))</f>
        <v/>
      </c>
      <c r="Z42" s="582" t="str">
        <f>IF(Z40="","",VLOOKUP(Z40,'別紙２シフト記号表（勤務時間帯）'!$C$6:$U$35,19,FALSE))</f>
        <v/>
      </c>
      <c r="AA42" s="597" t="str">
        <f>IF(AA40="","",VLOOKUP(AA40,'別紙２シフト記号表（勤務時間帯）'!$C$6:$U$35,19,FALSE))</f>
        <v/>
      </c>
      <c r="AB42" s="597" t="str">
        <f>IF(AB40="","",VLOOKUP(AB40,'別紙２シフト記号表（勤務時間帯）'!$C$6:$U$35,19,FALSE))</f>
        <v/>
      </c>
      <c r="AC42" s="597" t="str">
        <f>IF(AC40="","",VLOOKUP(AC40,'別紙２シフト記号表（勤務時間帯）'!$C$6:$U$35,19,FALSE))</f>
        <v/>
      </c>
      <c r="AD42" s="597" t="str">
        <f>IF(AD40="","",VLOOKUP(AD40,'別紙２シフト記号表（勤務時間帯）'!$C$6:$U$35,19,FALSE))</f>
        <v/>
      </c>
      <c r="AE42" s="597" t="str">
        <f>IF(AE40="","",VLOOKUP(AE40,'別紙２シフト記号表（勤務時間帯）'!$C$6:$U$35,19,FALSE))</f>
        <v/>
      </c>
      <c r="AF42" s="612" t="str">
        <f>IF(AF40="","",VLOOKUP(AF40,'別紙２シフト記号表（勤務時間帯）'!$C$6:$U$35,19,FALSE))</f>
        <v/>
      </c>
      <c r="AG42" s="582" t="str">
        <f>IF(AG40="","",VLOOKUP(AG40,'別紙２シフト記号表（勤務時間帯）'!$C$6:$U$35,19,FALSE))</f>
        <v/>
      </c>
      <c r="AH42" s="597" t="str">
        <f>IF(AH40="","",VLOOKUP(AH40,'別紙２シフト記号表（勤務時間帯）'!$C$6:$U$35,19,FALSE))</f>
        <v/>
      </c>
      <c r="AI42" s="597" t="str">
        <f>IF(AI40="","",VLOOKUP(AI40,'別紙２シフト記号表（勤務時間帯）'!$C$6:$U$35,19,FALSE))</f>
        <v/>
      </c>
      <c r="AJ42" s="597" t="str">
        <f>IF(AJ40="","",VLOOKUP(AJ40,'別紙２シフト記号表（勤務時間帯）'!$C$6:$U$35,19,FALSE))</f>
        <v/>
      </c>
      <c r="AK42" s="597" t="str">
        <f>IF(AK40="","",VLOOKUP(AK40,'別紙２シフト記号表（勤務時間帯）'!$C$6:$U$35,19,FALSE))</f>
        <v/>
      </c>
      <c r="AL42" s="597" t="str">
        <f>IF(AL40="","",VLOOKUP(AL40,'別紙２シフト記号表（勤務時間帯）'!$C$6:$U$35,19,FALSE))</f>
        <v/>
      </c>
      <c r="AM42" s="612" t="str">
        <f>IF(AM40="","",VLOOKUP(AM40,'別紙２シフト記号表（勤務時間帯）'!$C$6:$U$35,19,FALSE))</f>
        <v/>
      </c>
      <c r="AN42" s="582" t="str">
        <f>IF(AN40="","",VLOOKUP(AN40,'別紙２シフト記号表（勤務時間帯）'!$C$6:$U$35,19,FALSE))</f>
        <v/>
      </c>
      <c r="AO42" s="597" t="str">
        <f>IF(AO40="","",VLOOKUP(AO40,'別紙２シフト記号表（勤務時間帯）'!$C$6:$U$35,19,FALSE))</f>
        <v/>
      </c>
      <c r="AP42" s="597" t="str">
        <f>IF(AP40="","",VLOOKUP(AP40,'別紙２シフト記号表（勤務時間帯）'!$C$6:$U$35,19,FALSE))</f>
        <v/>
      </c>
      <c r="AQ42" s="597" t="str">
        <f>IF(AQ40="","",VLOOKUP(AQ40,'別紙２シフト記号表（勤務時間帯）'!$C$6:$U$35,19,FALSE))</f>
        <v/>
      </c>
      <c r="AR42" s="597" t="str">
        <f>IF(AR40="","",VLOOKUP(AR40,'別紙２シフト記号表（勤務時間帯）'!$C$6:$U$35,19,FALSE))</f>
        <v/>
      </c>
      <c r="AS42" s="597" t="str">
        <f>IF(AS40="","",VLOOKUP(AS40,'別紙２シフト記号表（勤務時間帯）'!$C$6:$U$35,19,FALSE))</f>
        <v/>
      </c>
      <c r="AT42" s="612" t="str">
        <f>IF(AT40="","",VLOOKUP(AT40,'別紙２シフト記号表（勤務時間帯）'!$C$6:$U$35,19,FALSE))</f>
        <v/>
      </c>
      <c r="AU42" s="582" t="str">
        <f>IF(AU40="","",VLOOKUP(AU40,'別紙２シフト記号表（勤務時間帯）'!$C$6:$U$35,19,FALSE))</f>
        <v/>
      </c>
      <c r="AV42" s="597" t="str">
        <f>IF(AV40="","",VLOOKUP(AV40,'別紙２シフト記号表（勤務時間帯）'!$C$6:$U$35,19,FALSE))</f>
        <v/>
      </c>
      <c r="AW42" s="597" t="str">
        <f>IF(AW40="","",VLOOKUP(AW40,'別紙２シフト記号表（勤務時間帯）'!$C$6:$U$35,19,FALSE))</f>
        <v/>
      </c>
      <c r="AX42" s="669">
        <f>IF($BB$3="４週",SUM(S42:AT42),IF($BB$3="暦月",SUM(S42:AW42),""))</f>
        <v>0</v>
      </c>
      <c r="AY42" s="683"/>
      <c r="AZ42" s="696">
        <f>IF($BB$3="４週",AX42/4,IF($BB$3="暦月",別紙２!AX42/(別紙２!$BB$8/7),""))</f>
        <v>0</v>
      </c>
      <c r="BA42" s="706"/>
      <c r="BB42" s="720"/>
      <c r="BC42" s="736"/>
      <c r="BD42" s="736"/>
      <c r="BE42" s="736"/>
      <c r="BF42" s="751"/>
    </row>
    <row r="43" spans="2:58" ht="20.25" customHeight="1">
      <c r="B43" s="426">
        <f>B40+1</f>
        <v>8</v>
      </c>
      <c r="C43" s="445"/>
      <c r="D43" s="464"/>
      <c r="E43" s="474"/>
      <c r="F43" s="481"/>
      <c r="G43" s="481"/>
      <c r="H43" s="504"/>
      <c r="I43" s="512"/>
      <c r="J43" s="512"/>
      <c r="K43" s="517"/>
      <c r="L43" s="525"/>
      <c r="M43" s="533"/>
      <c r="N43" s="533"/>
      <c r="O43" s="541"/>
      <c r="P43" s="550" t="s">
        <v>506</v>
      </c>
      <c r="Q43" s="559"/>
      <c r="R43" s="567"/>
      <c r="S43" s="580"/>
      <c r="T43" s="595"/>
      <c r="U43" s="595"/>
      <c r="V43" s="595"/>
      <c r="W43" s="595"/>
      <c r="X43" s="595"/>
      <c r="Y43" s="610"/>
      <c r="Z43" s="580"/>
      <c r="AA43" s="595"/>
      <c r="AB43" s="595"/>
      <c r="AC43" s="595"/>
      <c r="AD43" s="595"/>
      <c r="AE43" s="595"/>
      <c r="AF43" s="610"/>
      <c r="AG43" s="580"/>
      <c r="AH43" s="595"/>
      <c r="AI43" s="595"/>
      <c r="AJ43" s="595"/>
      <c r="AK43" s="595"/>
      <c r="AL43" s="595"/>
      <c r="AM43" s="610"/>
      <c r="AN43" s="580"/>
      <c r="AO43" s="595"/>
      <c r="AP43" s="595"/>
      <c r="AQ43" s="595"/>
      <c r="AR43" s="595"/>
      <c r="AS43" s="595"/>
      <c r="AT43" s="610"/>
      <c r="AU43" s="580"/>
      <c r="AV43" s="595"/>
      <c r="AW43" s="595"/>
      <c r="AX43" s="670"/>
      <c r="AY43" s="684"/>
      <c r="AZ43" s="697"/>
      <c r="BA43" s="707"/>
      <c r="BB43" s="721"/>
      <c r="BC43" s="737"/>
      <c r="BD43" s="737"/>
      <c r="BE43" s="737"/>
      <c r="BF43" s="752"/>
    </row>
    <row r="44" spans="2:58" ht="20.25" customHeight="1">
      <c r="B44" s="426"/>
      <c r="C44" s="446"/>
      <c r="D44" s="465"/>
      <c r="E44" s="475"/>
      <c r="F44" s="479"/>
      <c r="G44" s="491"/>
      <c r="H44" s="503"/>
      <c r="I44" s="512"/>
      <c r="J44" s="512"/>
      <c r="K44" s="517"/>
      <c r="L44" s="524"/>
      <c r="M44" s="532"/>
      <c r="N44" s="532"/>
      <c r="O44" s="540"/>
      <c r="P44" s="548" t="s">
        <v>353</v>
      </c>
      <c r="Q44" s="557"/>
      <c r="R44" s="565"/>
      <c r="S44" s="581" t="str">
        <f>IF(S43="","",VLOOKUP(S43,'別紙２シフト記号表（勤務時間帯）'!$C$6:$K$35,9,FALSE))</f>
        <v/>
      </c>
      <c r="T44" s="596" t="str">
        <f>IF(T43="","",VLOOKUP(T43,'別紙２シフト記号表（勤務時間帯）'!$C$6:$K$35,9,FALSE))</f>
        <v/>
      </c>
      <c r="U44" s="596" t="str">
        <f>IF(U43="","",VLOOKUP(U43,'別紙２シフト記号表（勤務時間帯）'!$C$6:$K$35,9,FALSE))</f>
        <v/>
      </c>
      <c r="V44" s="596" t="str">
        <f>IF(V43="","",VLOOKUP(V43,'別紙２シフト記号表（勤務時間帯）'!$C$6:$K$35,9,FALSE))</f>
        <v/>
      </c>
      <c r="W44" s="596" t="str">
        <f>IF(W43="","",VLOOKUP(W43,'別紙２シフト記号表（勤務時間帯）'!$C$6:$K$35,9,FALSE))</f>
        <v/>
      </c>
      <c r="X44" s="596" t="str">
        <f>IF(X43="","",VLOOKUP(X43,'別紙２シフト記号表（勤務時間帯）'!$C$6:$K$35,9,FALSE))</f>
        <v/>
      </c>
      <c r="Y44" s="611" t="str">
        <f>IF(Y43="","",VLOOKUP(Y43,'別紙２シフト記号表（勤務時間帯）'!$C$6:$K$35,9,FALSE))</f>
        <v/>
      </c>
      <c r="Z44" s="581" t="str">
        <f>IF(Z43="","",VLOOKUP(Z43,'別紙２シフト記号表（勤務時間帯）'!$C$6:$K$35,9,FALSE))</f>
        <v/>
      </c>
      <c r="AA44" s="596" t="str">
        <f>IF(AA43="","",VLOOKUP(AA43,'別紙２シフト記号表（勤務時間帯）'!$C$6:$K$35,9,FALSE))</f>
        <v/>
      </c>
      <c r="AB44" s="596" t="str">
        <f>IF(AB43="","",VLOOKUP(AB43,'別紙２シフト記号表（勤務時間帯）'!$C$6:$K$35,9,FALSE))</f>
        <v/>
      </c>
      <c r="AC44" s="596" t="str">
        <f>IF(AC43="","",VLOOKUP(AC43,'別紙２シフト記号表（勤務時間帯）'!$C$6:$K$35,9,FALSE))</f>
        <v/>
      </c>
      <c r="AD44" s="596" t="str">
        <f>IF(AD43="","",VLOOKUP(AD43,'別紙２シフト記号表（勤務時間帯）'!$C$6:$K$35,9,FALSE))</f>
        <v/>
      </c>
      <c r="AE44" s="596" t="str">
        <f>IF(AE43="","",VLOOKUP(AE43,'別紙２シフト記号表（勤務時間帯）'!$C$6:$K$35,9,FALSE))</f>
        <v/>
      </c>
      <c r="AF44" s="611" t="str">
        <f>IF(AF43="","",VLOOKUP(AF43,'別紙２シフト記号表（勤務時間帯）'!$C$6:$K$35,9,FALSE))</f>
        <v/>
      </c>
      <c r="AG44" s="581" t="str">
        <f>IF(AG43="","",VLOOKUP(AG43,'別紙２シフト記号表（勤務時間帯）'!$C$6:$K$35,9,FALSE))</f>
        <v/>
      </c>
      <c r="AH44" s="596" t="str">
        <f>IF(AH43="","",VLOOKUP(AH43,'別紙２シフト記号表（勤務時間帯）'!$C$6:$K$35,9,FALSE))</f>
        <v/>
      </c>
      <c r="AI44" s="596" t="str">
        <f>IF(AI43="","",VLOOKUP(AI43,'別紙２シフト記号表（勤務時間帯）'!$C$6:$K$35,9,FALSE))</f>
        <v/>
      </c>
      <c r="AJ44" s="596" t="str">
        <f>IF(AJ43="","",VLOOKUP(AJ43,'別紙２シフト記号表（勤務時間帯）'!$C$6:$K$35,9,FALSE))</f>
        <v/>
      </c>
      <c r="AK44" s="596" t="str">
        <f>IF(AK43="","",VLOOKUP(AK43,'別紙２シフト記号表（勤務時間帯）'!$C$6:$K$35,9,FALSE))</f>
        <v/>
      </c>
      <c r="AL44" s="596" t="str">
        <f>IF(AL43="","",VLOOKUP(AL43,'別紙２シフト記号表（勤務時間帯）'!$C$6:$K$35,9,FALSE))</f>
        <v/>
      </c>
      <c r="AM44" s="611" t="str">
        <f>IF(AM43="","",VLOOKUP(AM43,'別紙２シフト記号表（勤務時間帯）'!$C$6:$K$35,9,FALSE))</f>
        <v/>
      </c>
      <c r="AN44" s="581" t="str">
        <f>IF(AN43="","",VLOOKUP(AN43,'別紙２シフト記号表（勤務時間帯）'!$C$6:$K$35,9,FALSE))</f>
        <v/>
      </c>
      <c r="AO44" s="596" t="str">
        <f>IF(AO43="","",VLOOKUP(AO43,'別紙２シフト記号表（勤務時間帯）'!$C$6:$K$35,9,FALSE))</f>
        <v/>
      </c>
      <c r="AP44" s="596" t="str">
        <f>IF(AP43="","",VLOOKUP(AP43,'別紙２シフト記号表（勤務時間帯）'!$C$6:$K$35,9,FALSE))</f>
        <v/>
      </c>
      <c r="AQ44" s="596" t="str">
        <f>IF(AQ43="","",VLOOKUP(AQ43,'別紙２シフト記号表（勤務時間帯）'!$C$6:$K$35,9,FALSE))</f>
        <v/>
      </c>
      <c r="AR44" s="596" t="str">
        <f>IF(AR43="","",VLOOKUP(AR43,'別紙２シフト記号表（勤務時間帯）'!$C$6:$K$35,9,FALSE))</f>
        <v/>
      </c>
      <c r="AS44" s="596" t="str">
        <f>IF(AS43="","",VLOOKUP(AS43,'別紙２シフト記号表（勤務時間帯）'!$C$6:$K$35,9,FALSE))</f>
        <v/>
      </c>
      <c r="AT44" s="611" t="str">
        <f>IF(AT43="","",VLOOKUP(AT43,'別紙２シフト記号表（勤務時間帯）'!$C$6:$K$35,9,FALSE))</f>
        <v/>
      </c>
      <c r="AU44" s="581" t="str">
        <f>IF(AU43="","",VLOOKUP(AU43,'別紙２シフト記号表（勤務時間帯）'!$C$6:$K$35,9,FALSE))</f>
        <v/>
      </c>
      <c r="AV44" s="596" t="str">
        <f>IF(AV43="","",VLOOKUP(AV43,'別紙２シフト記号表（勤務時間帯）'!$C$6:$K$35,9,FALSE))</f>
        <v/>
      </c>
      <c r="AW44" s="596" t="str">
        <f>IF(AW43="","",VLOOKUP(AW43,'別紙２シフト記号表（勤務時間帯）'!$C$6:$K$35,9,FALSE))</f>
        <v/>
      </c>
      <c r="AX44" s="668">
        <f>IF($BB$3="４週",SUM(S44:AT44),IF($BB$3="暦月",SUM(S44:AW44),""))</f>
        <v>0</v>
      </c>
      <c r="AY44" s="682"/>
      <c r="AZ44" s="695">
        <f>IF($BB$3="４週",AX44/4,IF($BB$3="暦月",別紙２!AX44/(別紙２!$BB$8/7),""))</f>
        <v>0</v>
      </c>
      <c r="BA44" s="705"/>
      <c r="BB44" s="719"/>
      <c r="BC44" s="735"/>
      <c r="BD44" s="735"/>
      <c r="BE44" s="735"/>
      <c r="BF44" s="750"/>
    </row>
    <row r="45" spans="2:58" ht="20.25" customHeight="1">
      <c r="B45" s="426"/>
      <c r="C45" s="447"/>
      <c r="D45" s="466"/>
      <c r="E45" s="476"/>
      <c r="F45" s="479">
        <f>C43</f>
        <v>0</v>
      </c>
      <c r="G45" s="492"/>
      <c r="H45" s="503"/>
      <c r="I45" s="512"/>
      <c r="J45" s="512"/>
      <c r="K45" s="517"/>
      <c r="L45" s="526"/>
      <c r="M45" s="534"/>
      <c r="N45" s="534"/>
      <c r="O45" s="542"/>
      <c r="P45" s="549" t="s">
        <v>507</v>
      </c>
      <c r="Q45" s="558"/>
      <c r="R45" s="566"/>
      <c r="S45" s="582" t="str">
        <f>IF(S43="","",VLOOKUP(S43,'別紙２シフト記号表（勤務時間帯）'!$C$6:$U$35,19,FALSE))</f>
        <v/>
      </c>
      <c r="T45" s="597" t="str">
        <f>IF(T43="","",VLOOKUP(T43,'別紙２シフト記号表（勤務時間帯）'!$C$6:$U$35,19,FALSE))</f>
        <v/>
      </c>
      <c r="U45" s="597" t="str">
        <f>IF(U43="","",VLOOKUP(U43,'別紙２シフト記号表（勤務時間帯）'!$C$6:$U$35,19,FALSE))</f>
        <v/>
      </c>
      <c r="V45" s="597" t="str">
        <f>IF(V43="","",VLOOKUP(V43,'別紙２シフト記号表（勤務時間帯）'!$C$6:$U$35,19,FALSE))</f>
        <v/>
      </c>
      <c r="W45" s="597" t="str">
        <f>IF(W43="","",VLOOKUP(W43,'別紙２シフト記号表（勤務時間帯）'!$C$6:$U$35,19,FALSE))</f>
        <v/>
      </c>
      <c r="X45" s="597" t="str">
        <f>IF(X43="","",VLOOKUP(X43,'別紙２シフト記号表（勤務時間帯）'!$C$6:$U$35,19,FALSE))</f>
        <v/>
      </c>
      <c r="Y45" s="612" t="str">
        <f>IF(Y43="","",VLOOKUP(Y43,'別紙２シフト記号表（勤務時間帯）'!$C$6:$U$35,19,FALSE))</f>
        <v/>
      </c>
      <c r="Z45" s="582" t="str">
        <f>IF(Z43="","",VLOOKUP(Z43,'別紙２シフト記号表（勤務時間帯）'!$C$6:$U$35,19,FALSE))</f>
        <v/>
      </c>
      <c r="AA45" s="597" t="str">
        <f>IF(AA43="","",VLOOKUP(AA43,'別紙２シフト記号表（勤務時間帯）'!$C$6:$U$35,19,FALSE))</f>
        <v/>
      </c>
      <c r="AB45" s="597" t="str">
        <f>IF(AB43="","",VLOOKUP(AB43,'別紙２シフト記号表（勤務時間帯）'!$C$6:$U$35,19,FALSE))</f>
        <v/>
      </c>
      <c r="AC45" s="597" t="str">
        <f>IF(AC43="","",VLOOKUP(AC43,'別紙２シフト記号表（勤務時間帯）'!$C$6:$U$35,19,FALSE))</f>
        <v/>
      </c>
      <c r="AD45" s="597" t="str">
        <f>IF(AD43="","",VLOOKUP(AD43,'別紙２シフト記号表（勤務時間帯）'!$C$6:$U$35,19,FALSE))</f>
        <v/>
      </c>
      <c r="AE45" s="597" t="str">
        <f>IF(AE43="","",VLOOKUP(AE43,'別紙２シフト記号表（勤務時間帯）'!$C$6:$U$35,19,FALSE))</f>
        <v/>
      </c>
      <c r="AF45" s="612" t="str">
        <f>IF(AF43="","",VLOOKUP(AF43,'別紙２シフト記号表（勤務時間帯）'!$C$6:$U$35,19,FALSE))</f>
        <v/>
      </c>
      <c r="AG45" s="582" t="str">
        <f>IF(AG43="","",VLOOKUP(AG43,'別紙２シフト記号表（勤務時間帯）'!$C$6:$U$35,19,FALSE))</f>
        <v/>
      </c>
      <c r="AH45" s="597" t="str">
        <f>IF(AH43="","",VLOOKUP(AH43,'別紙２シフト記号表（勤務時間帯）'!$C$6:$U$35,19,FALSE))</f>
        <v/>
      </c>
      <c r="AI45" s="597" t="str">
        <f>IF(AI43="","",VLOOKUP(AI43,'別紙２シフト記号表（勤務時間帯）'!$C$6:$U$35,19,FALSE))</f>
        <v/>
      </c>
      <c r="AJ45" s="597" t="str">
        <f>IF(AJ43="","",VLOOKUP(AJ43,'別紙２シフト記号表（勤務時間帯）'!$C$6:$U$35,19,FALSE))</f>
        <v/>
      </c>
      <c r="AK45" s="597" t="str">
        <f>IF(AK43="","",VLOOKUP(AK43,'別紙２シフト記号表（勤務時間帯）'!$C$6:$U$35,19,FALSE))</f>
        <v/>
      </c>
      <c r="AL45" s="597" t="str">
        <f>IF(AL43="","",VLOOKUP(AL43,'別紙２シフト記号表（勤務時間帯）'!$C$6:$U$35,19,FALSE))</f>
        <v/>
      </c>
      <c r="AM45" s="612" t="str">
        <f>IF(AM43="","",VLOOKUP(AM43,'別紙２シフト記号表（勤務時間帯）'!$C$6:$U$35,19,FALSE))</f>
        <v/>
      </c>
      <c r="AN45" s="582" t="str">
        <f>IF(AN43="","",VLOOKUP(AN43,'別紙２シフト記号表（勤務時間帯）'!$C$6:$U$35,19,FALSE))</f>
        <v/>
      </c>
      <c r="AO45" s="597" t="str">
        <f>IF(AO43="","",VLOOKUP(AO43,'別紙２シフト記号表（勤務時間帯）'!$C$6:$U$35,19,FALSE))</f>
        <v/>
      </c>
      <c r="AP45" s="597" t="str">
        <f>IF(AP43="","",VLOOKUP(AP43,'別紙２シフト記号表（勤務時間帯）'!$C$6:$U$35,19,FALSE))</f>
        <v/>
      </c>
      <c r="AQ45" s="597" t="str">
        <f>IF(AQ43="","",VLOOKUP(AQ43,'別紙２シフト記号表（勤務時間帯）'!$C$6:$U$35,19,FALSE))</f>
        <v/>
      </c>
      <c r="AR45" s="597" t="str">
        <f>IF(AR43="","",VLOOKUP(AR43,'別紙２シフト記号表（勤務時間帯）'!$C$6:$U$35,19,FALSE))</f>
        <v/>
      </c>
      <c r="AS45" s="597" t="str">
        <f>IF(AS43="","",VLOOKUP(AS43,'別紙２シフト記号表（勤務時間帯）'!$C$6:$U$35,19,FALSE))</f>
        <v/>
      </c>
      <c r="AT45" s="612" t="str">
        <f>IF(AT43="","",VLOOKUP(AT43,'別紙２シフト記号表（勤務時間帯）'!$C$6:$U$35,19,FALSE))</f>
        <v/>
      </c>
      <c r="AU45" s="582" t="str">
        <f>IF(AU43="","",VLOOKUP(AU43,'別紙２シフト記号表（勤務時間帯）'!$C$6:$U$35,19,FALSE))</f>
        <v/>
      </c>
      <c r="AV45" s="597" t="str">
        <f>IF(AV43="","",VLOOKUP(AV43,'別紙２シフト記号表（勤務時間帯）'!$C$6:$U$35,19,FALSE))</f>
        <v/>
      </c>
      <c r="AW45" s="597" t="str">
        <f>IF(AW43="","",VLOOKUP(AW43,'別紙２シフト記号表（勤務時間帯）'!$C$6:$U$35,19,FALSE))</f>
        <v/>
      </c>
      <c r="AX45" s="669">
        <f>IF($BB$3="４週",SUM(S45:AT45),IF($BB$3="暦月",SUM(S45:AW45),""))</f>
        <v>0</v>
      </c>
      <c r="AY45" s="683"/>
      <c r="AZ45" s="696">
        <f>IF($BB$3="４週",AX45/4,IF($BB$3="暦月",別紙２!AX45/(別紙２!$BB$8/7),""))</f>
        <v>0</v>
      </c>
      <c r="BA45" s="706"/>
      <c r="BB45" s="720"/>
      <c r="BC45" s="736"/>
      <c r="BD45" s="736"/>
      <c r="BE45" s="736"/>
      <c r="BF45" s="751"/>
    </row>
    <row r="46" spans="2:58" ht="20.25" customHeight="1">
      <c r="B46" s="426">
        <f>B43+1</f>
        <v>9</v>
      </c>
      <c r="C46" s="445"/>
      <c r="D46" s="464"/>
      <c r="E46" s="474"/>
      <c r="F46" s="481"/>
      <c r="G46" s="481"/>
      <c r="H46" s="504"/>
      <c r="I46" s="512"/>
      <c r="J46" s="512"/>
      <c r="K46" s="517"/>
      <c r="L46" s="525"/>
      <c r="M46" s="533"/>
      <c r="N46" s="533"/>
      <c r="O46" s="541"/>
      <c r="P46" s="550" t="s">
        <v>506</v>
      </c>
      <c r="Q46" s="559"/>
      <c r="R46" s="567"/>
      <c r="S46" s="580"/>
      <c r="T46" s="595"/>
      <c r="U46" s="595"/>
      <c r="V46" s="595"/>
      <c r="W46" s="595"/>
      <c r="X46" s="595"/>
      <c r="Y46" s="610"/>
      <c r="Z46" s="580"/>
      <c r="AA46" s="595"/>
      <c r="AB46" s="595"/>
      <c r="AC46" s="595"/>
      <c r="AD46" s="595"/>
      <c r="AE46" s="595"/>
      <c r="AF46" s="610"/>
      <c r="AG46" s="580"/>
      <c r="AH46" s="595"/>
      <c r="AI46" s="595"/>
      <c r="AJ46" s="595"/>
      <c r="AK46" s="595"/>
      <c r="AL46" s="595"/>
      <c r="AM46" s="610"/>
      <c r="AN46" s="580"/>
      <c r="AO46" s="595"/>
      <c r="AP46" s="595"/>
      <c r="AQ46" s="595"/>
      <c r="AR46" s="595"/>
      <c r="AS46" s="595"/>
      <c r="AT46" s="610"/>
      <c r="AU46" s="580"/>
      <c r="AV46" s="595"/>
      <c r="AW46" s="595"/>
      <c r="AX46" s="670"/>
      <c r="AY46" s="684"/>
      <c r="AZ46" s="697"/>
      <c r="BA46" s="707"/>
      <c r="BB46" s="721"/>
      <c r="BC46" s="737"/>
      <c r="BD46" s="737"/>
      <c r="BE46" s="737"/>
      <c r="BF46" s="752"/>
    </row>
    <row r="47" spans="2:58" ht="20.25" customHeight="1">
      <c r="B47" s="426"/>
      <c r="C47" s="446"/>
      <c r="D47" s="465"/>
      <c r="E47" s="475"/>
      <c r="F47" s="479"/>
      <c r="G47" s="491"/>
      <c r="H47" s="503"/>
      <c r="I47" s="512"/>
      <c r="J47" s="512"/>
      <c r="K47" s="517"/>
      <c r="L47" s="524"/>
      <c r="M47" s="532"/>
      <c r="N47" s="532"/>
      <c r="O47" s="540"/>
      <c r="P47" s="548" t="s">
        <v>353</v>
      </c>
      <c r="Q47" s="557"/>
      <c r="R47" s="565"/>
      <c r="S47" s="581" t="str">
        <f>IF(S46="","",VLOOKUP(S46,'別紙２シフト記号表（勤務時間帯）'!$C$6:$K$35,9,FALSE))</f>
        <v/>
      </c>
      <c r="T47" s="596" t="str">
        <f>IF(T46="","",VLOOKUP(T46,'別紙２シフト記号表（勤務時間帯）'!$C$6:$K$35,9,FALSE))</f>
        <v/>
      </c>
      <c r="U47" s="596" t="str">
        <f>IF(U46="","",VLOOKUP(U46,'別紙２シフト記号表（勤務時間帯）'!$C$6:$K$35,9,FALSE))</f>
        <v/>
      </c>
      <c r="V47" s="596" t="str">
        <f>IF(V46="","",VLOOKUP(V46,'別紙２シフト記号表（勤務時間帯）'!$C$6:$K$35,9,FALSE))</f>
        <v/>
      </c>
      <c r="W47" s="596" t="str">
        <f>IF(W46="","",VLOOKUP(W46,'別紙２シフト記号表（勤務時間帯）'!$C$6:$K$35,9,FALSE))</f>
        <v/>
      </c>
      <c r="X47" s="596" t="str">
        <f>IF(X46="","",VLOOKUP(X46,'別紙２シフト記号表（勤務時間帯）'!$C$6:$K$35,9,FALSE))</f>
        <v/>
      </c>
      <c r="Y47" s="611" t="str">
        <f>IF(Y46="","",VLOOKUP(Y46,'別紙２シフト記号表（勤務時間帯）'!$C$6:$K$35,9,FALSE))</f>
        <v/>
      </c>
      <c r="Z47" s="581" t="str">
        <f>IF(Z46="","",VLOOKUP(Z46,'別紙２シフト記号表（勤務時間帯）'!$C$6:$K$35,9,FALSE))</f>
        <v/>
      </c>
      <c r="AA47" s="596" t="str">
        <f>IF(AA46="","",VLOOKUP(AA46,'別紙２シフト記号表（勤務時間帯）'!$C$6:$K$35,9,FALSE))</f>
        <v/>
      </c>
      <c r="AB47" s="596" t="str">
        <f>IF(AB46="","",VLOOKUP(AB46,'別紙２シフト記号表（勤務時間帯）'!$C$6:$K$35,9,FALSE))</f>
        <v/>
      </c>
      <c r="AC47" s="596" t="str">
        <f>IF(AC46="","",VLOOKUP(AC46,'別紙２シフト記号表（勤務時間帯）'!$C$6:$K$35,9,FALSE))</f>
        <v/>
      </c>
      <c r="AD47" s="596" t="str">
        <f>IF(AD46="","",VLOOKUP(AD46,'別紙２シフト記号表（勤務時間帯）'!$C$6:$K$35,9,FALSE))</f>
        <v/>
      </c>
      <c r="AE47" s="596" t="str">
        <f>IF(AE46="","",VLOOKUP(AE46,'別紙２シフト記号表（勤務時間帯）'!$C$6:$K$35,9,FALSE))</f>
        <v/>
      </c>
      <c r="AF47" s="611" t="str">
        <f>IF(AF46="","",VLOOKUP(AF46,'別紙２シフト記号表（勤務時間帯）'!$C$6:$K$35,9,FALSE))</f>
        <v/>
      </c>
      <c r="AG47" s="581" t="str">
        <f>IF(AG46="","",VLOOKUP(AG46,'別紙２シフト記号表（勤務時間帯）'!$C$6:$K$35,9,FALSE))</f>
        <v/>
      </c>
      <c r="AH47" s="596" t="str">
        <f>IF(AH46="","",VLOOKUP(AH46,'別紙２シフト記号表（勤務時間帯）'!$C$6:$K$35,9,FALSE))</f>
        <v/>
      </c>
      <c r="AI47" s="596" t="str">
        <f>IF(AI46="","",VLOOKUP(AI46,'別紙２シフト記号表（勤務時間帯）'!$C$6:$K$35,9,FALSE))</f>
        <v/>
      </c>
      <c r="AJ47" s="596" t="str">
        <f>IF(AJ46="","",VLOOKUP(AJ46,'別紙２シフト記号表（勤務時間帯）'!$C$6:$K$35,9,FALSE))</f>
        <v/>
      </c>
      <c r="AK47" s="596" t="str">
        <f>IF(AK46="","",VLOOKUP(AK46,'別紙２シフト記号表（勤務時間帯）'!$C$6:$K$35,9,FALSE))</f>
        <v/>
      </c>
      <c r="AL47" s="596" t="str">
        <f>IF(AL46="","",VLOOKUP(AL46,'別紙２シフト記号表（勤務時間帯）'!$C$6:$K$35,9,FALSE))</f>
        <v/>
      </c>
      <c r="AM47" s="611" t="str">
        <f>IF(AM46="","",VLOOKUP(AM46,'別紙２シフト記号表（勤務時間帯）'!$C$6:$K$35,9,FALSE))</f>
        <v/>
      </c>
      <c r="AN47" s="581" t="str">
        <f>IF(AN46="","",VLOOKUP(AN46,'別紙２シフト記号表（勤務時間帯）'!$C$6:$K$35,9,FALSE))</f>
        <v/>
      </c>
      <c r="AO47" s="596" t="str">
        <f>IF(AO46="","",VLOOKUP(AO46,'別紙２シフト記号表（勤務時間帯）'!$C$6:$K$35,9,FALSE))</f>
        <v/>
      </c>
      <c r="AP47" s="596" t="str">
        <f>IF(AP46="","",VLOOKUP(AP46,'別紙２シフト記号表（勤務時間帯）'!$C$6:$K$35,9,FALSE))</f>
        <v/>
      </c>
      <c r="AQ47" s="596" t="str">
        <f>IF(AQ46="","",VLOOKUP(AQ46,'別紙２シフト記号表（勤務時間帯）'!$C$6:$K$35,9,FALSE))</f>
        <v/>
      </c>
      <c r="AR47" s="596" t="str">
        <f>IF(AR46="","",VLOOKUP(AR46,'別紙２シフト記号表（勤務時間帯）'!$C$6:$K$35,9,FALSE))</f>
        <v/>
      </c>
      <c r="AS47" s="596" t="str">
        <f>IF(AS46="","",VLOOKUP(AS46,'別紙２シフト記号表（勤務時間帯）'!$C$6:$K$35,9,FALSE))</f>
        <v/>
      </c>
      <c r="AT47" s="611" t="str">
        <f>IF(AT46="","",VLOOKUP(AT46,'別紙２シフト記号表（勤務時間帯）'!$C$6:$K$35,9,FALSE))</f>
        <v/>
      </c>
      <c r="AU47" s="581" t="str">
        <f>IF(AU46="","",VLOOKUP(AU46,'別紙２シフト記号表（勤務時間帯）'!$C$6:$K$35,9,FALSE))</f>
        <v/>
      </c>
      <c r="AV47" s="596" t="str">
        <f>IF(AV46="","",VLOOKUP(AV46,'別紙２シフト記号表（勤務時間帯）'!$C$6:$K$35,9,FALSE))</f>
        <v/>
      </c>
      <c r="AW47" s="596" t="str">
        <f>IF(AW46="","",VLOOKUP(AW46,'別紙２シフト記号表（勤務時間帯）'!$C$6:$K$35,9,FALSE))</f>
        <v/>
      </c>
      <c r="AX47" s="668">
        <f>IF($BB$3="４週",SUM(S47:AT47),IF($BB$3="暦月",SUM(S47:AW47),""))</f>
        <v>0</v>
      </c>
      <c r="AY47" s="682"/>
      <c r="AZ47" s="695">
        <f>IF($BB$3="４週",AX47/4,IF($BB$3="暦月",別紙２!AX47/(別紙２!$BB$8/7),""))</f>
        <v>0</v>
      </c>
      <c r="BA47" s="705"/>
      <c r="BB47" s="719"/>
      <c r="BC47" s="735"/>
      <c r="BD47" s="735"/>
      <c r="BE47" s="735"/>
      <c r="BF47" s="750"/>
    </row>
    <row r="48" spans="2:58" ht="20.25" customHeight="1">
      <c r="B48" s="426"/>
      <c r="C48" s="447"/>
      <c r="D48" s="466"/>
      <c r="E48" s="476"/>
      <c r="F48" s="479">
        <f>C46</f>
        <v>0</v>
      </c>
      <c r="G48" s="492"/>
      <c r="H48" s="503"/>
      <c r="I48" s="512"/>
      <c r="J48" s="512"/>
      <c r="K48" s="517"/>
      <c r="L48" s="526"/>
      <c r="M48" s="534"/>
      <c r="N48" s="534"/>
      <c r="O48" s="542"/>
      <c r="P48" s="549" t="s">
        <v>507</v>
      </c>
      <c r="Q48" s="558"/>
      <c r="R48" s="566"/>
      <c r="S48" s="582" t="str">
        <f>IF(S46="","",VLOOKUP(S46,'別紙２シフト記号表（勤務時間帯）'!$C$6:$U$35,19,FALSE))</f>
        <v/>
      </c>
      <c r="T48" s="597" t="str">
        <f>IF(T46="","",VLOOKUP(T46,'別紙２シフト記号表（勤務時間帯）'!$C$6:$U$35,19,FALSE))</f>
        <v/>
      </c>
      <c r="U48" s="597" t="str">
        <f>IF(U46="","",VLOOKUP(U46,'別紙２シフト記号表（勤務時間帯）'!$C$6:$U$35,19,FALSE))</f>
        <v/>
      </c>
      <c r="V48" s="597" t="str">
        <f>IF(V46="","",VLOOKUP(V46,'別紙２シフト記号表（勤務時間帯）'!$C$6:$U$35,19,FALSE))</f>
        <v/>
      </c>
      <c r="W48" s="597" t="str">
        <f>IF(W46="","",VLOOKUP(W46,'別紙２シフト記号表（勤務時間帯）'!$C$6:$U$35,19,FALSE))</f>
        <v/>
      </c>
      <c r="X48" s="597" t="str">
        <f>IF(X46="","",VLOOKUP(X46,'別紙２シフト記号表（勤務時間帯）'!$C$6:$U$35,19,FALSE))</f>
        <v/>
      </c>
      <c r="Y48" s="612" t="str">
        <f>IF(Y46="","",VLOOKUP(Y46,'別紙２シフト記号表（勤務時間帯）'!$C$6:$U$35,19,FALSE))</f>
        <v/>
      </c>
      <c r="Z48" s="582" t="str">
        <f>IF(Z46="","",VLOOKUP(Z46,'別紙２シフト記号表（勤務時間帯）'!$C$6:$U$35,19,FALSE))</f>
        <v/>
      </c>
      <c r="AA48" s="597" t="str">
        <f>IF(AA46="","",VLOOKUP(AA46,'別紙２シフト記号表（勤務時間帯）'!$C$6:$U$35,19,FALSE))</f>
        <v/>
      </c>
      <c r="AB48" s="597" t="str">
        <f>IF(AB46="","",VLOOKUP(AB46,'別紙２シフト記号表（勤務時間帯）'!$C$6:$U$35,19,FALSE))</f>
        <v/>
      </c>
      <c r="AC48" s="597" t="str">
        <f>IF(AC46="","",VLOOKUP(AC46,'別紙２シフト記号表（勤務時間帯）'!$C$6:$U$35,19,FALSE))</f>
        <v/>
      </c>
      <c r="AD48" s="597" t="str">
        <f>IF(AD46="","",VLOOKUP(AD46,'別紙２シフト記号表（勤務時間帯）'!$C$6:$U$35,19,FALSE))</f>
        <v/>
      </c>
      <c r="AE48" s="597" t="str">
        <f>IF(AE46="","",VLOOKUP(AE46,'別紙２シフト記号表（勤務時間帯）'!$C$6:$U$35,19,FALSE))</f>
        <v/>
      </c>
      <c r="AF48" s="612" t="str">
        <f>IF(AF46="","",VLOOKUP(AF46,'別紙２シフト記号表（勤務時間帯）'!$C$6:$U$35,19,FALSE))</f>
        <v/>
      </c>
      <c r="AG48" s="582" t="str">
        <f>IF(AG46="","",VLOOKUP(AG46,'別紙２シフト記号表（勤務時間帯）'!$C$6:$U$35,19,FALSE))</f>
        <v/>
      </c>
      <c r="AH48" s="597" t="str">
        <f>IF(AH46="","",VLOOKUP(AH46,'別紙２シフト記号表（勤務時間帯）'!$C$6:$U$35,19,FALSE))</f>
        <v/>
      </c>
      <c r="AI48" s="597" t="str">
        <f>IF(AI46="","",VLOOKUP(AI46,'別紙２シフト記号表（勤務時間帯）'!$C$6:$U$35,19,FALSE))</f>
        <v/>
      </c>
      <c r="AJ48" s="597" t="str">
        <f>IF(AJ46="","",VLOOKUP(AJ46,'別紙２シフト記号表（勤務時間帯）'!$C$6:$U$35,19,FALSE))</f>
        <v/>
      </c>
      <c r="AK48" s="597" t="str">
        <f>IF(AK46="","",VLOOKUP(AK46,'別紙２シフト記号表（勤務時間帯）'!$C$6:$U$35,19,FALSE))</f>
        <v/>
      </c>
      <c r="AL48" s="597" t="str">
        <f>IF(AL46="","",VLOOKUP(AL46,'別紙２シフト記号表（勤務時間帯）'!$C$6:$U$35,19,FALSE))</f>
        <v/>
      </c>
      <c r="AM48" s="612" t="str">
        <f>IF(AM46="","",VLOOKUP(AM46,'別紙２シフト記号表（勤務時間帯）'!$C$6:$U$35,19,FALSE))</f>
        <v/>
      </c>
      <c r="AN48" s="582" t="str">
        <f>IF(AN46="","",VLOOKUP(AN46,'別紙２シフト記号表（勤務時間帯）'!$C$6:$U$35,19,FALSE))</f>
        <v/>
      </c>
      <c r="AO48" s="597" t="str">
        <f>IF(AO46="","",VLOOKUP(AO46,'別紙２シフト記号表（勤務時間帯）'!$C$6:$U$35,19,FALSE))</f>
        <v/>
      </c>
      <c r="AP48" s="597" t="str">
        <f>IF(AP46="","",VLOOKUP(AP46,'別紙２シフト記号表（勤務時間帯）'!$C$6:$U$35,19,FALSE))</f>
        <v/>
      </c>
      <c r="AQ48" s="597" t="str">
        <f>IF(AQ46="","",VLOOKUP(AQ46,'別紙２シフト記号表（勤務時間帯）'!$C$6:$U$35,19,FALSE))</f>
        <v/>
      </c>
      <c r="AR48" s="597" t="str">
        <f>IF(AR46="","",VLOOKUP(AR46,'別紙２シフト記号表（勤務時間帯）'!$C$6:$U$35,19,FALSE))</f>
        <v/>
      </c>
      <c r="AS48" s="597" t="str">
        <f>IF(AS46="","",VLOOKUP(AS46,'別紙２シフト記号表（勤務時間帯）'!$C$6:$U$35,19,FALSE))</f>
        <v/>
      </c>
      <c r="AT48" s="612" t="str">
        <f>IF(AT46="","",VLOOKUP(AT46,'別紙２シフト記号表（勤務時間帯）'!$C$6:$U$35,19,FALSE))</f>
        <v/>
      </c>
      <c r="AU48" s="582" t="str">
        <f>IF(AU46="","",VLOOKUP(AU46,'別紙２シフト記号表（勤務時間帯）'!$C$6:$U$35,19,FALSE))</f>
        <v/>
      </c>
      <c r="AV48" s="597" t="str">
        <f>IF(AV46="","",VLOOKUP(AV46,'別紙２シフト記号表（勤務時間帯）'!$C$6:$U$35,19,FALSE))</f>
        <v/>
      </c>
      <c r="AW48" s="597" t="str">
        <f>IF(AW46="","",VLOOKUP(AW46,'別紙２シフト記号表（勤務時間帯）'!$C$6:$U$35,19,FALSE))</f>
        <v/>
      </c>
      <c r="AX48" s="669">
        <f>IF($BB$3="４週",SUM(S48:AT48),IF($BB$3="暦月",SUM(S48:AW48),""))</f>
        <v>0</v>
      </c>
      <c r="AY48" s="683"/>
      <c r="AZ48" s="696">
        <f>IF($BB$3="４週",AX48/4,IF($BB$3="暦月",別紙２!AX48/(別紙２!$BB$8/7),""))</f>
        <v>0</v>
      </c>
      <c r="BA48" s="706"/>
      <c r="BB48" s="720"/>
      <c r="BC48" s="736"/>
      <c r="BD48" s="736"/>
      <c r="BE48" s="736"/>
      <c r="BF48" s="751"/>
    </row>
    <row r="49" spans="2:58" ht="20.25" customHeight="1">
      <c r="B49" s="426">
        <f>B46+1</f>
        <v>10</v>
      </c>
      <c r="C49" s="445"/>
      <c r="D49" s="464"/>
      <c r="E49" s="474"/>
      <c r="F49" s="481"/>
      <c r="G49" s="481"/>
      <c r="H49" s="504"/>
      <c r="I49" s="512"/>
      <c r="J49" s="512"/>
      <c r="K49" s="517"/>
      <c r="L49" s="525"/>
      <c r="M49" s="533"/>
      <c r="N49" s="533"/>
      <c r="O49" s="541"/>
      <c r="P49" s="550" t="s">
        <v>506</v>
      </c>
      <c r="Q49" s="559"/>
      <c r="R49" s="567"/>
      <c r="S49" s="580"/>
      <c r="T49" s="595"/>
      <c r="U49" s="595"/>
      <c r="V49" s="595"/>
      <c r="W49" s="595"/>
      <c r="X49" s="595"/>
      <c r="Y49" s="610"/>
      <c r="Z49" s="580"/>
      <c r="AA49" s="595"/>
      <c r="AB49" s="595"/>
      <c r="AC49" s="595"/>
      <c r="AD49" s="595"/>
      <c r="AE49" s="595"/>
      <c r="AF49" s="610"/>
      <c r="AG49" s="580"/>
      <c r="AH49" s="595"/>
      <c r="AI49" s="595"/>
      <c r="AJ49" s="595"/>
      <c r="AK49" s="595"/>
      <c r="AL49" s="595"/>
      <c r="AM49" s="610"/>
      <c r="AN49" s="580"/>
      <c r="AO49" s="595"/>
      <c r="AP49" s="595"/>
      <c r="AQ49" s="595"/>
      <c r="AR49" s="595"/>
      <c r="AS49" s="595"/>
      <c r="AT49" s="610"/>
      <c r="AU49" s="580"/>
      <c r="AV49" s="595"/>
      <c r="AW49" s="595"/>
      <c r="AX49" s="670"/>
      <c r="AY49" s="684"/>
      <c r="AZ49" s="697"/>
      <c r="BA49" s="707"/>
      <c r="BB49" s="721"/>
      <c r="BC49" s="737"/>
      <c r="BD49" s="737"/>
      <c r="BE49" s="737"/>
      <c r="BF49" s="752"/>
    </row>
    <row r="50" spans="2:58" ht="20.25" customHeight="1">
      <c r="B50" s="426"/>
      <c r="C50" s="446"/>
      <c r="D50" s="465"/>
      <c r="E50" s="475"/>
      <c r="F50" s="479"/>
      <c r="G50" s="491"/>
      <c r="H50" s="503"/>
      <c r="I50" s="512"/>
      <c r="J50" s="512"/>
      <c r="K50" s="517"/>
      <c r="L50" s="524"/>
      <c r="M50" s="532"/>
      <c r="N50" s="532"/>
      <c r="O50" s="540"/>
      <c r="P50" s="548" t="s">
        <v>353</v>
      </c>
      <c r="Q50" s="557"/>
      <c r="R50" s="565"/>
      <c r="S50" s="581" t="str">
        <f>IF(S49="","",VLOOKUP(S49,'別紙２シフト記号表（勤務時間帯）'!$C$6:$K$35,9,FALSE))</f>
        <v/>
      </c>
      <c r="T50" s="596" t="str">
        <f>IF(T49="","",VLOOKUP(T49,'別紙２シフト記号表（勤務時間帯）'!$C$6:$K$35,9,FALSE))</f>
        <v/>
      </c>
      <c r="U50" s="596" t="str">
        <f>IF(U49="","",VLOOKUP(U49,'別紙２シフト記号表（勤務時間帯）'!$C$6:$K$35,9,FALSE))</f>
        <v/>
      </c>
      <c r="V50" s="596" t="str">
        <f>IF(V49="","",VLOOKUP(V49,'別紙２シフト記号表（勤務時間帯）'!$C$6:$K$35,9,FALSE))</f>
        <v/>
      </c>
      <c r="W50" s="596" t="str">
        <f>IF(W49="","",VLOOKUP(W49,'別紙２シフト記号表（勤務時間帯）'!$C$6:$K$35,9,FALSE))</f>
        <v/>
      </c>
      <c r="X50" s="596" t="str">
        <f>IF(X49="","",VLOOKUP(X49,'別紙２シフト記号表（勤務時間帯）'!$C$6:$K$35,9,FALSE))</f>
        <v/>
      </c>
      <c r="Y50" s="611" t="str">
        <f>IF(Y49="","",VLOOKUP(Y49,'別紙２シフト記号表（勤務時間帯）'!$C$6:$K$35,9,FALSE))</f>
        <v/>
      </c>
      <c r="Z50" s="581" t="str">
        <f>IF(Z49="","",VLOOKUP(Z49,'別紙２シフト記号表（勤務時間帯）'!$C$6:$K$35,9,FALSE))</f>
        <v/>
      </c>
      <c r="AA50" s="596" t="str">
        <f>IF(AA49="","",VLOOKUP(AA49,'別紙２シフト記号表（勤務時間帯）'!$C$6:$K$35,9,FALSE))</f>
        <v/>
      </c>
      <c r="AB50" s="596" t="str">
        <f>IF(AB49="","",VLOOKUP(AB49,'別紙２シフト記号表（勤務時間帯）'!$C$6:$K$35,9,FALSE))</f>
        <v/>
      </c>
      <c r="AC50" s="596" t="str">
        <f>IF(AC49="","",VLOOKUP(AC49,'別紙２シフト記号表（勤務時間帯）'!$C$6:$K$35,9,FALSE))</f>
        <v/>
      </c>
      <c r="AD50" s="596" t="str">
        <f>IF(AD49="","",VLOOKUP(AD49,'別紙２シフト記号表（勤務時間帯）'!$C$6:$K$35,9,FALSE))</f>
        <v/>
      </c>
      <c r="AE50" s="596" t="str">
        <f>IF(AE49="","",VLOOKUP(AE49,'別紙２シフト記号表（勤務時間帯）'!$C$6:$K$35,9,FALSE))</f>
        <v/>
      </c>
      <c r="AF50" s="611" t="str">
        <f>IF(AF49="","",VLOOKUP(AF49,'別紙２シフト記号表（勤務時間帯）'!$C$6:$K$35,9,FALSE))</f>
        <v/>
      </c>
      <c r="AG50" s="581" t="str">
        <f>IF(AG49="","",VLOOKUP(AG49,'別紙２シフト記号表（勤務時間帯）'!$C$6:$K$35,9,FALSE))</f>
        <v/>
      </c>
      <c r="AH50" s="596" t="str">
        <f>IF(AH49="","",VLOOKUP(AH49,'別紙２シフト記号表（勤務時間帯）'!$C$6:$K$35,9,FALSE))</f>
        <v/>
      </c>
      <c r="AI50" s="596" t="str">
        <f>IF(AI49="","",VLOOKUP(AI49,'別紙２シフト記号表（勤務時間帯）'!$C$6:$K$35,9,FALSE))</f>
        <v/>
      </c>
      <c r="AJ50" s="596" t="str">
        <f>IF(AJ49="","",VLOOKUP(AJ49,'別紙２シフト記号表（勤務時間帯）'!$C$6:$K$35,9,FALSE))</f>
        <v/>
      </c>
      <c r="AK50" s="596" t="str">
        <f>IF(AK49="","",VLOOKUP(AK49,'別紙２シフト記号表（勤務時間帯）'!$C$6:$K$35,9,FALSE))</f>
        <v/>
      </c>
      <c r="AL50" s="596" t="str">
        <f>IF(AL49="","",VLOOKUP(AL49,'別紙２シフト記号表（勤務時間帯）'!$C$6:$K$35,9,FALSE))</f>
        <v/>
      </c>
      <c r="AM50" s="611" t="str">
        <f>IF(AM49="","",VLOOKUP(AM49,'別紙２シフト記号表（勤務時間帯）'!$C$6:$K$35,9,FALSE))</f>
        <v/>
      </c>
      <c r="AN50" s="581" t="str">
        <f>IF(AN49="","",VLOOKUP(AN49,'別紙２シフト記号表（勤務時間帯）'!$C$6:$K$35,9,FALSE))</f>
        <v/>
      </c>
      <c r="AO50" s="596" t="str">
        <f>IF(AO49="","",VLOOKUP(AO49,'別紙２シフト記号表（勤務時間帯）'!$C$6:$K$35,9,FALSE))</f>
        <v/>
      </c>
      <c r="AP50" s="596" t="str">
        <f>IF(AP49="","",VLOOKUP(AP49,'別紙２シフト記号表（勤務時間帯）'!$C$6:$K$35,9,FALSE))</f>
        <v/>
      </c>
      <c r="AQ50" s="596" t="str">
        <f>IF(AQ49="","",VLOOKUP(AQ49,'別紙２シフト記号表（勤務時間帯）'!$C$6:$K$35,9,FALSE))</f>
        <v/>
      </c>
      <c r="AR50" s="596" t="str">
        <f>IF(AR49="","",VLOOKUP(AR49,'別紙２シフト記号表（勤務時間帯）'!$C$6:$K$35,9,FALSE))</f>
        <v/>
      </c>
      <c r="AS50" s="596" t="str">
        <f>IF(AS49="","",VLOOKUP(AS49,'別紙２シフト記号表（勤務時間帯）'!$C$6:$K$35,9,FALSE))</f>
        <v/>
      </c>
      <c r="AT50" s="611" t="str">
        <f>IF(AT49="","",VLOOKUP(AT49,'別紙２シフト記号表（勤務時間帯）'!$C$6:$K$35,9,FALSE))</f>
        <v/>
      </c>
      <c r="AU50" s="581" t="str">
        <f>IF(AU49="","",VLOOKUP(AU49,'別紙２シフト記号表（勤務時間帯）'!$C$6:$K$35,9,FALSE))</f>
        <v/>
      </c>
      <c r="AV50" s="596" t="str">
        <f>IF(AV49="","",VLOOKUP(AV49,'別紙２シフト記号表（勤務時間帯）'!$C$6:$K$35,9,FALSE))</f>
        <v/>
      </c>
      <c r="AW50" s="596" t="str">
        <f>IF(AW49="","",VLOOKUP(AW49,'別紙２シフト記号表（勤務時間帯）'!$C$6:$K$35,9,FALSE))</f>
        <v/>
      </c>
      <c r="AX50" s="668">
        <f>IF($BB$3="４週",SUM(S50:AT50),IF($BB$3="暦月",SUM(S50:AW50),""))</f>
        <v>0</v>
      </c>
      <c r="AY50" s="682"/>
      <c r="AZ50" s="695">
        <f>IF($BB$3="４週",AX50/4,IF($BB$3="暦月",別紙２!AX50/(別紙２!$BB$8/7),""))</f>
        <v>0</v>
      </c>
      <c r="BA50" s="705"/>
      <c r="BB50" s="719"/>
      <c r="BC50" s="735"/>
      <c r="BD50" s="735"/>
      <c r="BE50" s="735"/>
      <c r="BF50" s="750"/>
    </row>
    <row r="51" spans="2:58" ht="20.25" customHeight="1">
      <c r="B51" s="426"/>
      <c r="C51" s="447"/>
      <c r="D51" s="466"/>
      <c r="E51" s="476"/>
      <c r="F51" s="479">
        <f>C49</f>
        <v>0</v>
      </c>
      <c r="G51" s="492"/>
      <c r="H51" s="503"/>
      <c r="I51" s="512"/>
      <c r="J51" s="512"/>
      <c r="K51" s="517"/>
      <c r="L51" s="526"/>
      <c r="M51" s="534"/>
      <c r="N51" s="534"/>
      <c r="O51" s="542"/>
      <c r="P51" s="549" t="s">
        <v>507</v>
      </c>
      <c r="Q51" s="558"/>
      <c r="R51" s="566"/>
      <c r="S51" s="582" t="str">
        <f>IF(S49="","",VLOOKUP(S49,'別紙２シフト記号表（勤務時間帯）'!$C$6:$U$35,19,FALSE))</f>
        <v/>
      </c>
      <c r="T51" s="597" t="str">
        <f>IF(T49="","",VLOOKUP(T49,'別紙２シフト記号表（勤務時間帯）'!$C$6:$U$35,19,FALSE))</f>
        <v/>
      </c>
      <c r="U51" s="597" t="str">
        <f>IF(U49="","",VLOOKUP(U49,'別紙２シフト記号表（勤務時間帯）'!$C$6:$U$35,19,FALSE))</f>
        <v/>
      </c>
      <c r="V51" s="597" t="str">
        <f>IF(V49="","",VLOOKUP(V49,'別紙２シフト記号表（勤務時間帯）'!$C$6:$U$35,19,FALSE))</f>
        <v/>
      </c>
      <c r="W51" s="597" t="str">
        <f>IF(W49="","",VLOOKUP(W49,'別紙２シフト記号表（勤務時間帯）'!$C$6:$U$35,19,FALSE))</f>
        <v/>
      </c>
      <c r="X51" s="597" t="str">
        <f>IF(X49="","",VLOOKUP(X49,'別紙２シフト記号表（勤務時間帯）'!$C$6:$U$35,19,FALSE))</f>
        <v/>
      </c>
      <c r="Y51" s="612" t="str">
        <f>IF(Y49="","",VLOOKUP(Y49,'別紙２シフト記号表（勤務時間帯）'!$C$6:$U$35,19,FALSE))</f>
        <v/>
      </c>
      <c r="Z51" s="582" t="str">
        <f>IF(Z49="","",VLOOKUP(Z49,'別紙２シフト記号表（勤務時間帯）'!$C$6:$U$35,19,FALSE))</f>
        <v/>
      </c>
      <c r="AA51" s="597" t="str">
        <f>IF(AA49="","",VLOOKUP(AA49,'別紙２シフト記号表（勤務時間帯）'!$C$6:$U$35,19,FALSE))</f>
        <v/>
      </c>
      <c r="AB51" s="597" t="str">
        <f>IF(AB49="","",VLOOKUP(AB49,'別紙２シフト記号表（勤務時間帯）'!$C$6:$U$35,19,FALSE))</f>
        <v/>
      </c>
      <c r="AC51" s="597" t="str">
        <f>IF(AC49="","",VLOOKUP(AC49,'別紙２シフト記号表（勤務時間帯）'!$C$6:$U$35,19,FALSE))</f>
        <v/>
      </c>
      <c r="AD51" s="597" t="str">
        <f>IF(AD49="","",VLOOKUP(AD49,'別紙２シフト記号表（勤務時間帯）'!$C$6:$U$35,19,FALSE))</f>
        <v/>
      </c>
      <c r="AE51" s="597" t="str">
        <f>IF(AE49="","",VLOOKUP(AE49,'別紙２シフト記号表（勤務時間帯）'!$C$6:$U$35,19,FALSE))</f>
        <v/>
      </c>
      <c r="AF51" s="612" t="str">
        <f>IF(AF49="","",VLOOKUP(AF49,'別紙２シフト記号表（勤務時間帯）'!$C$6:$U$35,19,FALSE))</f>
        <v/>
      </c>
      <c r="AG51" s="582" t="str">
        <f>IF(AG49="","",VLOOKUP(AG49,'別紙２シフト記号表（勤務時間帯）'!$C$6:$U$35,19,FALSE))</f>
        <v/>
      </c>
      <c r="AH51" s="597" t="str">
        <f>IF(AH49="","",VLOOKUP(AH49,'別紙２シフト記号表（勤務時間帯）'!$C$6:$U$35,19,FALSE))</f>
        <v/>
      </c>
      <c r="AI51" s="597" t="str">
        <f>IF(AI49="","",VLOOKUP(AI49,'別紙２シフト記号表（勤務時間帯）'!$C$6:$U$35,19,FALSE))</f>
        <v/>
      </c>
      <c r="AJ51" s="597" t="str">
        <f>IF(AJ49="","",VLOOKUP(AJ49,'別紙２シフト記号表（勤務時間帯）'!$C$6:$U$35,19,FALSE))</f>
        <v/>
      </c>
      <c r="AK51" s="597" t="str">
        <f>IF(AK49="","",VLOOKUP(AK49,'別紙２シフト記号表（勤務時間帯）'!$C$6:$U$35,19,FALSE))</f>
        <v/>
      </c>
      <c r="AL51" s="597" t="str">
        <f>IF(AL49="","",VLOOKUP(AL49,'別紙２シフト記号表（勤務時間帯）'!$C$6:$U$35,19,FALSE))</f>
        <v/>
      </c>
      <c r="AM51" s="612" t="str">
        <f>IF(AM49="","",VLOOKUP(AM49,'別紙２シフト記号表（勤務時間帯）'!$C$6:$U$35,19,FALSE))</f>
        <v/>
      </c>
      <c r="AN51" s="582" t="str">
        <f>IF(AN49="","",VLOOKUP(AN49,'別紙２シフト記号表（勤務時間帯）'!$C$6:$U$35,19,FALSE))</f>
        <v/>
      </c>
      <c r="AO51" s="597" t="str">
        <f>IF(AO49="","",VLOOKUP(AO49,'別紙２シフト記号表（勤務時間帯）'!$C$6:$U$35,19,FALSE))</f>
        <v/>
      </c>
      <c r="AP51" s="597" t="str">
        <f>IF(AP49="","",VLOOKUP(AP49,'別紙２シフト記号表（勤務時間帯）'!$C$6:$U$35,19,FALSE))</f>
        <v/>
      </c>
      <c r="AQ51" s="597" t="str">
        <f>IF(AQ49="","",VLOOKUP(AQ49,'別紙２シフト記号表（勤務時間帯）'!$C$6:$U$35,19,FALSE))</f>
        <v/>
      </c>
      <c r="AR51" s="597" t="str">
        <f>IF(AR49="","",VLOOKUP(AR49,'別紙２シフト記号表（勤務時間帯）'!$C$6:$U$35,19,FALSE))</f>
        <v/>
      </c>
      <c r="AS51" s="597" t="str">
        <f>IF(AS49="","",VLOOKUP(AS49,'別紙２シフト記号表（勤務時間帯）'!$C$6:$U$35,19,FALSE))</f>
        <v/>
      </c>
      <c r="AT51" s="612" t="str">
        <f>IF(AT49="","",VLOOKUP(AT49,'別紙２シフト記号表（勤務時間帯）'!$C$6:$U$35,19,FALSE))</f>
        <v/>
      </c>
      <c r="AU51" s="582" t="str">
        <f>IF(AU49="","",VLOOKUP(AU49,'別紙２シフト記号表（勤務時間帯）'!$C$6:$U$35,19,FALSE))</f>
        <v/>
      </c>
      <c r="AV51" s="597" t="str">
        <f>IF(AV49="","",VLOOKUP(AV49,'別紙２シフト記号表（勤務時間帯）'!$C$6:$U$35,19,FALSE))</f>
        <v/>
      </c>
      <c r="AW51" s="597" t="str">
        <f>IF(AW49="","",VLOOKUP(AW49,'別紙２シフト記号表（勤務時間帯）'!$C$6:$U$35,19,FALSE))</f>
        <v/>
      </c>
      <c r="AX51" s="669">
        <f>IF($BB$3="４週",SUM(S51:AT51),IF($BB$3="暦月",SUM(S51:AW51),""))</f>
        <v>0</v>
      </c>
      <c r="AY51" s="683"/>
      <c r="AZ51" s="696">
        <f>IF($BB$3="４週",AX51/4,IF($BB$3="暦月",別紙２!AX51/(別紙２!$BB$8/7),""))</f>
        <v>0</v>
      </c>
      <c r="BA51" s="706"/>
      <c r="BB51" s="720"/>
      <c r="BC51" s="736"/>
      <c r="BD51" s="736"/>
      <c r="BE51" s="736"/>
      <c r="BF51" s="751"/>
    </row>
    <row r="52" spans="2:58" ht="20.25" customHeight="1">
      <c r="B52" s="426">
        <f>B49+1</f>
        <v>11</v>
      </c>
      <c r="C52" s="445"/>
      <c r="D52" s="464"/>
      <c r="E52" s="474"/>
      <c r="F52" s="481"/>
      <c r="G52" s="481"/>
      <c r="H52" s="504"/>
      <c r="I52" s="512"/>
      <c r="J52" s="512"/>
      <c r="K52" s="517"/>
      <c r="L52" s="525"/>
      <c r="M52" s="533"/>
      <c r="N52" s="533"/>
      <c r="O52" s="541"/>
      <c r="P52" s="550" t="s">
        <v>506</v>
      </c>
      <c r="Q52" s="559"/>
      <c r="R52" s="567"/>
      <c r="S52" s="580"/>
      <c r="T52" s="595"/>
      <c r="U52" s="595"/>
      <c r="V52" s="595"/>
      <c r="W52" s="595"/>
      <c r="X52" s="595"/>
      <c r="Y52" s="610"/>
      <c r="Z52" s="580"/>
      <c r="AA52" s="595"/>
      <c r="AB52" s="595"/>
      <c r="AC52" s="595"/>
      <c r="AD52" s="595"/>
      <c r="AE52" s="595"/>
      <c r="AF52" s="610"/>
      <c r="AG52" s="580"/>
      <c r="AH52" s="595"/>
      <c r="AI52" s="595"/>
      <c r="AJ52" s="595"/>
      <c r="AK52" s="595"/>
      <c r="AL52" s="595"/>
      <c r="AM52" s="610"/>
      <c r="AN52" s="580"/>
      <c r="AO52" s="595"/>
      <c r="AP52" s="595"/>
      <c r="AQ52" s="595"/>
      <c r="AR52" s="595"/>
      <c r="AS52" s="595"/>
      <c r="AT52" s="610"/>
      <c r="AU52" s="580"/>
      <c r="AV52" s="595"/>
      <c r="AW52" s="595"/>
      <c r="AX52" s="670"/>
      <c r="AY52" s="684"/>
      <c r="AZ52" s="697"/>
      <c r="BA52" s="707"/>
      <c r="BB52" s="721"/>
      <c r="BC52" s="737"/>
      <c r="BD52" s="737"/>
      <c r="BE52" s="737"/>
      <c r="BF52" s="752"/>
    </row>
    <row r="53" spans="2:58" ht="20.25" customHeight="1">
      <c r="B53" s="426"/>
      <c r="C53" s="446"/>
      <c r="D53" s="465"/>
      <c r="E53" s="475"/>
      <c r="F53" s="479"/>
      <c r="G53" s="491"/>
      <c r="H53" s="503"/>
      <c r="I53" s="512"/>
      <c r="J53" s="512"/>
      <c r="K53" s="517"/>
      <c r="L53" s="524"/>
      <c r="M53" s="532"/>
      <c r="N53" s="532"/>
      <c r="O53" s="540"/>
      <c r="P53" s="548" t="s">
        <v>353</v>
      </c>
      <c r="Q53" s="557"/>
      <c r="R53" s="565"/>
      <c r="S53" s="581" t="str">
        <f>IF(S52="","",VLOOKUP(S52,'別紙２シフト記号表（勤務時間帯）'!$C$6:$K$35,9,FALSE))</f>
        <v/>
      </c>
      <c r="T53" s="596" t="str">
        <f>IF(T52="","",VLOOKUP(T52,'別紙２シフト記号表（勤務時間帯）'!$C$6:$K$35,9,FALSE))</f>
        <v/>
      </c>
      <c r="U53" s="596" t="str">
        <f>IF(U52="","",VLOOKUP(U52,'別紙２シフト記号表（勤務時間帯）'!$C$6:$K$35,9,FALSE))</f>
        <v/>
      </c>
      <c r="V53" s="596" t="str">
        <f>IF(V52="","",VLOOKUP(V52,'別紙２シフト記号表（勤務時間帯）'!$C$6:$K$35,9,FALSE))</f>
        <v/>
      </c>
      <c r="W53" s="596" t="str">
        <f>IF(W52="","",VLOOKUP(W52,'別紙２シフト記号表（勤務時間帯）'!$C$6:$K$35,9,FALSE))</f>
        <v/>
      </c>
      <c r="X53" s="596" t="str">
        <f>IF(X52="","",VLOOKUP(X52,'別紙２シフト記号表（勤務時間帯）'!$C$6:$K$35,9,FALSE))</f>
        <v/>
      </c>
      <c r="Y53" s="611" t="str">
        <f>IF(Y52="","",VLOOKUP(Y52,'別紙２シフト記号表（勤務時間帯）'!$C$6:$K$35,9,FALSE))</f>
        <v/>
      </c>
      <c r="Z53" s="581" t="str">
        <f>IF(Z52="","",VLOOKUP(Z52,'別紙２シフト記号表（勤務時間帯）'!$C$6:$K$35,9,FALSE))</f>
        <v/>
      </c>
      <c r="AA53" s="596" t="str">
        <f>IF(AA52="","",VLOOKUP(AA52,'別紙２シフト記号表（勤務時間帯）'!$C$6:$K$35,9,FALSE))</f>
        <v/>
      </c>
      <c r="AB53" s="596" t="str">
        <f>IF(AB52="","",VLOOKUP(AB52,'別紙２シフト記号表（勤務時間帯）'!$C$6:$K$35,9,FALSE))</f>
        <v/>
      </c>
      <c r="AC53" s="596" t="str">
        <f>IF(AC52="","",VLOOKUP(AC52,'別紙２シフト記号表（勤務時間帯）'!$C$6:$K$35,9,FALSE))</f>
        <v/>
      </c>
      <c r="AD53" s="596" t="str">
        <f>IF(AD52="","",VLOOKUP(AD52,'別紙２シフト記号表（勤務時間帯）'!$C$6:$K$35,9,FALSE))</f>
        <v/>
      </c>
      <c r="AE53" s="596" t="str">
        <f>IF(AE52="","",VLOOKUP(AE52,'別紙２シフト記号表（勤務時間帯）'!$C$6:$K$35,9,FALSE))</f>
        <v/>
      </c>
      <c r="AF53" s="611" t="str">
        <f>IF(AF52="","",VLOOKUP(AF52,'別紙２シフト記号表（勤務時間帯）'!$C$6:$K$35,9,FALSE))</f>
        <v/>
      </c>
      <c r="AG53" s="581" t="str">
        <f>IF(AG52="","",VLOOKUP(AG52,'別紙２シフト記号表（勤務時間帯）'!$C$6:$K$35,9,FALSE))</f>
        <v/>
      </c>
      <c r="AH53" s="596" t="str">
        <f>IF(AH52="","",VLOOKUP(AH52,'別紙２シフト記号表（勤務時間帯）'!$C$6:$K$35,9,FALSE))</f>
        <v/>
      </c>
      <c r="AI53" s="596" t="str">
        <f>IF(AI52="","",VLOOKUP(AI52,'別紙２シフト記号表（勤務時間帯）'!$C$6:$K$35,9,FALSE))</f>
        <v/>
      </c>
      <c r="AJ53" s="596" t="str">
        <f>IF(AJ52="","",VLOOKUP(AJ52,'別紙２シフト記号表（勤務時間帯）'!$C$6:$K$35,9,FALSE))</f>
        <v/>
      </c>
      <c r="AK53" s="596" t="str">
        <f>IF(AK52="","",VLOOKUP(AK52,'別紙２シフト記号表（勤務時間帯）'!$C$6:$K$35,9,FALSE))</f>
        <v/>
      </c>
      <c r="AL53" s="596" t="str">
        <f>IF(AL52="","",VLOOKUP(AL52,'別紙２シフト記号表（勤務時間帯）'!$C$6:$K$35,9,FALSE))</f>
        <v/>
      </c>
      <c r="AM53" s="611" t="str">
        <f>IF(AM52="","",VLOOKUP(AM52,'別紙２シフト記号表（勤務時間帯）'!$C$6:$K$35,9,FALSE))</f>
        <v/>
      </c>
      <c r="AN53" s="581" t="str">
        <f>IF(AN52="","",VLOOKUP(AN52,'別紙２シフト記号表（勤務時間帯）'!$C$6:$K$35,9,FALSE))</f>
        <v/>
      </c>
      <c r="AO53" s="596" t="str">
        <f>IF(AO52="","",VLOOKUP(AO52,'別紙２シフト記号表（勤務時間帯）'!$C$6:$K$35,9,FALSE))</f>
        <v/>
      </c>
      <c r="AP53" s="596" t="str">
        <f>IF(AP52="","",VLOOKUP(AP52,'別紙２シフト記号表（勤務時間帯）'!$C$6:$K$35,9,FALSE))</f>
        <v/>
      </c>
      <c r="AQ53" s="596" t="str">
        <f>IF(AQ52="","",VLOOKUP(AQ52,'別紙２シフト記号表（勤務時間帯）'!$C$6:$K$35,9,FALSE))</f>
        <v/>
      </c>
      <c r="AR53" s="596" t="str">
        <f>IF(AR52="","",VLOOKUP(AR52,'別紙２シフト記号表（勤務時間帯）'!$C$6:$K$35,9,FALSE))</f>
        <v/>
      </c>
      <c r="AS53" s="596" t="str">
        <f>IF(AS52="","",VLOOKUP(AS52,'別紙２シフト記号表（勤務時間帯）'!$C$6:$K$35,9,FALSE))</f>
        <v/>
      </c>
      <c r="AT53" s="611" t="str">
        <f>IF(AT52="","",VLOOKUP(AT52,'別紙２シフト記号表（勤務時間帯）'!$C$6:$K$35,9,FALSE))</f>
        <v/>
      </c>
      <c r="AU53" s="581" t="str">
        <f>IF(AU52="","",VLOOKUP(AU52,'別紙２シフト記号表（勤務時間帯）'!$C$6:$K$35,9,FALSE))</f>
        <v/>
      </c>
      <c r="AV53" s="596" t="str">
        <f>IF(AV52="","",VLOOKUP(AV52,'別紙２シフト記号表（勤務時間帯）'!$C$6:$K$35,9,FALSE))</f>
        <v/>
      </c>
      <c r="AW53" s="596" t="str">
        <f>IF(AW52="","",VLOOKUP(AW52,'別紙２シフト記号表（勤務時間帯）'!$C$6:$K$35,9,FALSE))</f>
        <v/>
      </c>
      <c r="AX53" s="668">
        <f>IF($BB$3="４週",SUM(S53:AT53),IF($BB$3="暦月",SUM(S53:AW53),""))</f>
        <v>0</v>
      </c>
      <c r="AY53" s="682"/>
      <c r="AZ53" s="695">
        <f>IF($BB$3="４週",AX53/4,IF($BB$3="暦月",別紙２!AX53/(別紙２!$BB$8/7),""))</f>
        <v>0</v>
      </c>
      <c r="BA53" s="705"/>
      <c r="BB53" s="719"/>
      <c r="BC53" s="735"/>
      <c r="BD53" s="735"/>
      <c r="BE53" s="735"/>
      <c r="BF53" s="750"/>
    </row>
    <row r="54" spans="2:58" ht="20.25" customHeight="1">
      <c r="B54" s="426"/>
      <c r="C54" s="447"/>
      <c r="D54" s="466"/>
      <c r="E54" s="476"/>
      <c r="F54" s="479">
        <f>C52</f>
        <v>0</v>
      </c>
      <c r="G54" s="492"/>
      <c r="H54" s="503"/>
      <c r="I54" s="512"/>
      <c r="J54" s="512"/>
      <c r="K54" s="517"/>
      <c r="L54" s="526"/>
      <c r="M54" s="534"/>
      <c r="N54" s="534"/>
      <c r="O54" s="542"/>
      <c r="P54" s="549" t="s">
        <v>507</v>
      </c>
      <c r="Q54" s="558"/>
      <c r="R54" s="566"/>
      <c r="S54" s="582" t="str">
        <f>IF(S52="","",VLOOKUP(S52,'別紙２シフト記号表（勤務時間帯）'!$C$6:$U$35,19,FALSE))</f>
        <v/>
      </c>
      <c r="T54" s="597" t="str">
        <f>IF(T52="","",VLOOKUP(T52,'別紙２シフト記号表（勤務時間帯）'!$C$6:$U$35,19,FALSE))</f>
        <v/>
      </c>
      <c r="U54" s="597" t="str">
        <f>IF(U52="","",VLOOKUP(U52,'別紙２シフト記号表（勤務時間帯）'!$C$6:$U$35,19,FALSE))</f>
        <v/>
      </c>
      <c r="V54" s="597" t="str">
        <f>IF(V52="","",VLOOKUP(V52,'別紙２シフト記号表（勤務時間帯）'!$C$6:$U$35,19,FALSE))</f>
        <v/>
      </c>
      <c r="W54" s="597" t="str">
        <f>IF(W52="","",VLOOKUP(W52,'別紙２シフト記号表（勤務時間帯）'!$C$6:$U$35,19,FALSE))</f>
        <v/>
      </c>
      <c r="X54" s="597" t="str">
        <f>IF(X52="","",VLOOKUP(X52,'別紙２シフト記号表（勤務時間帯）'!$C$6:$U$35,19,FALSE))</f>
        <v/>
      </c>
      <c r="Y54" s="612" t="str">
        <f>IF(Y52="","",VLOOKUP(Y52,'別紙２シフト記号表（勤務時間帯）'!$C$6:$U$35,19,FALSE))</f>
        <v/>
      </c>
      <c r="Z54" s="582" t="str">
        <f>IF(Z52="","",VLOOKUP(Z52,'別紙２シフト記号表（勤務時間帯）'!$C$6:$U$35,19,FALSE))</f>
        <v/>
      </c>
      <c r="AA54" s="597" t="str">
        <f>IF(AA52="","",VLOOKUP(AA52,'別紙２シフト記号表（勤務時間帯）'!$C$6:$U$35,19,FALSE))</f>
        <v/>
      </c>
      <c r="AB54" s="597" t="str">
        <f>IF(AB52="","",VLOOKUP(AB52,'別紙２シフト記号表（勤務時間帯）'!$C$6:$U$35,19,FALSE))</f>
        <v/>
      </c>
      <c r="AC54" s="597" t="str">
        <f>IF(AC52="","",VLOOKUP(AC52,'別紙２シフト記号表（勤務時間帯）'!$C$6:$U$35,19,FALSE))</f>
        <v/>
      </c>
      <c r="AD54" s="597" t="str">
        <f>IF(AD52="","",VLOOKUP(AD52,'別紙２シフト記号表（勤務時間帯）'!$C$6:$U$35,19,FALSE))</f>
        <v/>
      </c>
      <c r="AE54" s="597" t="str">
        <f>IF(AE52="","",VLOOKUP(AE52,'別紙２シフト記号表（勤務時間帯）'!$C$6:$U$35,19,FALSE))</f>
        <v/>
      </c>
      <c r="AF54" s="612" t="str">
        <f>IF(AF52="","",VLOOKUP(AF52,'別紙２シフト記号表（勤務時間帯）'!$C$6:$U$35,19,FALSE))</f>
        <v/>
      </c>
      <c r="AG54" s="582" t="str">
        <f>IF(AG52="","",VLOOKUP(AG52,'別紙２シフト記号表（勤務時間帯）'!$C$6:$U$35,19,FALSE))</f>
        <v/>
      </c>
      <c r="AH54" s="597" t="str">
        <f>IF(AH52="","",VLOOKUP(AH52,'別紙２シフト記号表（勤務時間帯）'!$C$6:$U$35,19,FALSE))</f>
        <v/>
      </c>
      <c r="AI54" s="597" t="str">
        <f>IF(AI52="","",VLOOKUP(AI52,'別紙２シフト記号表（勤務時間帯）'!$C$6:$U$35,19,FALSE))</f>
        <v/>
      </c>
      <c r="AJ54" s="597" t="str">
        <f>IF(AJ52="","",VLOOKUP(AJ52,'別紙２シフト記号表（勤務時間帯）'!$C$6:$U$35,19,FALSE))</f>
        <v/>
      </c>
      <c r="AK54" s="597" t="str">
        <f>IF(AK52="","",VLOOKUP(AK52,'別紙２シフト記号表（勤務時間帯）'!$C$6:$U$35,19,FALSE))</f>
        <v/>
      </c>
      <c r="AL54" s="597" t="str">
        <f>IF(AL52="","",VLOOKUP(AL52,'別紙２シフト記号表（勤務時間帯）'!$C$6:$U$35,19,FALSE))</f>
        <v/>
      </c>
      <c r="AM54" s="612" t="str">
        <f>IF(AM52="","",VLOOKUP(AM52,'別紙２シフト記号表（勤務時間帯）'!$C$6:$U$35,19,FALSE))</f>
        <v/>
      </c>
      <c r="AN54" s="582" t="str">
        <f>IF(AN52="","",VLOOKUP(AN52,'別紙２シフト記号表（勤務時間帯）'!$C$6:$U$35,19,FALSE))</f>
        <v/>
      </c>
      <c r="AO54" s="597" t="str">
        <f>IF(AO52="","",VLOOKUP(AO52,'別紙２シフト記号表（勤務時間帯）'!$C$6:$U$35,19,FALSE))</f>
        <v/>
      </c>
      <c r="AP54" s="597" t="str">
        <f>IF(AP52="","",VLOOKUP(AP52,'別紙２シフト記号表（勤務時間帯）'!$C$6:$U$35,19,FALSE))</f>
        <v/>
      </c>
      <c r="AQ54" s="597" t="str">
        <f>IF(AQ52="","",VLOOKUP(AQ52,'別紙２シフト記号表（勤務時間帯）'!$C$6:$U$35,19,FALSE))</f>
        <v/>
      </c>
      <c r="AR54" s="597" t="str">
        <f>IF(AR52="","",VLOOKUP(AR52,'別紙２シフト記号表（勤務時間帯）'!$C$6:$U$35,19,FALSE))</f>
        <v/>
      </c>
      <c r="AS54" s="597" t="str">
        <f>IF(AS52="","",VLOOKUP(AS52,'別紙２シフト記号表（勤務時間帯）'!$C$6:$U$35,19,FALSE))</f>
        <v/>
      </c>
      <c r="AT54" s="612" t="str">
        <f>IF(AT52="","",VLOOKUP(AT52,'別紙２シフト記号表（勤務時間帯）'!$C$6:$U$35,19,FALSE))</f>
        <v/>
      </c>
      <c r="AU54" s="582" t="str">
        <f>IF(AU52="","",VLOOKUP(AU52,'別紙２シフト記号表（勤務時間帯）'!$C$6:$U$35,19,FALSE))</f>
        <v/>
      </c>
      <c r="AV54" s="597" t="str">
        <f>IF(AV52="","",VLOOKUP(AV52,'別紙２シフト記号表（勤務時間帯）'!$C$6:$U$35,19,FALSE))</f>
        <v/>
      </c>
      <c r="AW54" s="597" t="str">
        <f>IF(AW52="","",VLOOKUP(AW52,'別紙２シフト記号表（勤務時間帯）'!$C$6:$U$35,19,FALSE))</f>
        <v/>
      </c>
      <c r="AX54" s="669">
        <f>IF($BB$3="４週",SUM(S54:AT54),IF($BB$3="暦月",SUM(S54:AW54),""))</f>
        <v>0</v>
      </c>
      <c r="AY54" s="683"/>
      <c r="AZ54" s="696">
        <f>IF($BB$3="４週",AX54/4,IF($BB$3="暦月",別紙２!AX54/(別紙２!$BB$8/7),""))</f>
        <v>0</v>
      </c>
      <c r="BA54" s="706"/>
      <c r="BB54" s="720"/>
      <c r="BC54" s="736"/>
      <c r="BD54" s="736"/>
      <c r="BE54" s="736"/>
      <c r="BF54" s="751"/>
    </row>
    <row r="55" spans="2:58" ht="20.25" customHeight="1">
      <c r="B55" s="426">
        <f>B52+1</f>
        <v>12</v>
      </c>
      <c r="C55" s="445"/>
      <c r="D55" s="464"/>
      <c r="E55" s="474"/>
      <c r="F55" s="481"/>
      <c r="G55" s="481"/>
      <c r="H55" s="504"/>
      <c r="I55" s="512"/>
      <c r="J55" s="512"/>
      <c r="K55" s="517"/>
      <c r="L55" s="525"/>
      <c r="M55" s="533"/>
      <c r="N55" s="533"/>
      <c r="O55" s="541"/>
      <c r="P55" s="550" t="s">
        <v>506</v>
      </c>
      <c r="Q55" s="559"/>
      <c r="R55" s="567"/>
      <c r="S55" s="580"/>
      <c r="T55" s="595"/>
      <c r="U55" s="595"/>
      <c r="V55" s="595"/>
      <c r="W55" s="595"/>
      <c r="X55" s="595"/>
      <c r="Y55" s="610"/>
      <c r="Z55" s="580"/>
      <c r="AA55" s="595"/>
      <c r="AB55" s="595"/>
      <c r="AC55" s="595"/>
      <c r="AD55" s="595"/>
      <c r="AE55" s="595"/>
      <c r="AF55" s="610"/>
      <c r="AG55" s="580"/>
      <c r="AH55" s="595"/>
      <c r="AI55" s="595"/>
      <c r="AJ55" s="595"/>
      <c r="AK55" s="595"/>
      <c r="AL55" s="595"/>
      <c r="AM55" s="610"/>
      <c r="AN55" s="580"/>
      <c r="AO55" s="595"/>
      <c r="AP55" s="595"/>
      <c r="AQ55" s="595"/>
      <c r="AR55" s="595"/>
      <c r="AS55" s="595"/>
      <c r="AT55" s="610"/>
      <c r="AU55" s="580"/>
      <c r="AV55" s="595"/>
      <c r="AW55" s="595"/>
      <c r="AX55" s="670"/>
      <c r="AY55" s="684"/>
      <c r="AZ55" s="697"/>
      <c r="BA55" s="707"/>
      <c r="BB55" s="722"/>
      <c r="BC55" s="533"/>
      <c r="BD55" s="533"/>
      <c r="BE55" s="533"/>
      <c r="BF55" s="541"/>
    </row>
    <row r="56" spans="2:58" ht="20.25" customHeight="1">
      <c r="B56" s="426"/>
      <c r="C56" s="446"/>
      <c r="D56" s="465"/>
      <c r="E56" s="475"/>
      <c r="F56" s="479"/>
      <c r="G56" s="491"/>
      <c r="H56" s="503"/>
      <c r="I56" s="512"/>
      <c r="J56" s="512"/>
      <c r="K56" s="517"/>
      <c r="L56" s="524"/>
      <c r="M56" s="532"/>
      <c r="N56" s="532"/>
      <c r="O56" s="540"/>
      <c r="P56" s="548" t="s">
        <v>353</v>
      </c>
      <c r="Q56" s="557"/>
      <c r="R56" s="565"/>
      <c r="S56" s="581" t="str">
        <f>IF(S55="","",VLOOKUP(S55,'別紙２シフト記号表（勤務時間帯）'!$C$6:$K$35,9,FALSE))</f>
        <v/>
      </c>
      <c r="T56" s="596" t="str">
        <f>IF(T55="","",VLOOKUP(T55,'別紙２シフト記号表（勤務時間帯）'!$C$6:$K$35,9,FALSE))</f>
        <v/>
      </c>
      <c r="U56" s="596" t="str">
        <f>IF(U55="","",VLOOKUP(U55,'別紙２シフト記号表（勤務時間帯）'!$C$6:$K$35,9,FALSE))</f>
        <v/>
      </c>
      <c r="V56" s="596" t="str">
        <f>IF(V55="","",VLOOKUP(V55,'別紙２シフト記号表（勤務時間帯）'!$C$6:$K$35,9,FALSE))</f>
        <v/>
      </c>
      <c r="W56" s="596" t="str">
        <f>IF(W55="","",VLOOKUP(W55,'別紙２シフト記号表（勤務時間帯）'!$C$6:$K$35,9,FALSE))</f>
        <v/>
      </c>
      <c r="X56" s="596" t="str">
        <f>IF(X55="","",VLOOKUP(X55,'別紙２シフト記号表（勤務時間帯）'!$C$6:$K$35,9,FALSE))</f>
        <v/>
      </c>
      <c r="Y56" s="611" t="str">
        <f>IF(Y55="","",VLOOKUP(Y55,'別紙２シフト記号表（勤務時間帯）'!$C$6:$K$35,9,FALSE))</f>
        <v/>
      </c>
      <c r="Z56" s="581" t="str">
        <f>IF(Z55="","",VLOOKUP(Z55,'別紙２シフト記号表（勤務時間帯）'!$C$6:$K$35,9,FALSE))</f>
        <v/>
      </c>
      <c r="AA56" s="596" t="str">
        <f>IF(AA55="","",VLOOKUP(AA55,'別紙２シフト記号表（勤務時間帯）'!$C$6:$K$35,9,FALSE))</f>
        <v/>
      </c>
      <c r="AB56" s="596" t="str">
        <f>IF(AB55="","",VLOOKUP(AB55,'別紙２シフト記号表（勤務時間帯）'!$C$6:$K$35,9,FALSE))</f>
        <v/>
      </c>
      <c r="AC56" s="596" t="str">
        <f>IF(AC55="","",VLOOKUP(AC55,'別紙２シフト記号表（勤務時間帯）'!$C$6:$K$35,9,FALSE))</f>
        <v/>
      </c>
      <c r="AD56" s="596" t="str">
        <f>IF(AD55="","",VLOOKUP(AD55,'別紙２シフト記号表（勤務時間帯）'!$C$6:$K$35,9,FALSE))</f>
        <v/>
      </c>
      <c r="AE56" s="596" t="str">
        <f>IF(AE55="","",VLOOKUP(AE55,'別紙２シフト記号表（勤務時間帯）'!$C$6:$K$35,9,FALSE))</f>
        <v/>
      </c>
      <c r="AF56" s="611" t="str">
        <f>IF(AF55="","",VLOOKUP(AF55,'別紙２シフト記号表（勤務時間帯）'!$C$6:$K$35,9,FALSE))</f>
        <v/>
      </c>
      <c r="AG56" s="581" t="str">
        <f>IF(AG55="","",VLOOKUP(AG55,'別紙２シフト記号表（勤務時間帯）'!$C$6:$K$35,9,FALSE))</f>
        <v/>
      </c>
      <c r="AH56" s="596" t="str">
        <f>IF(AH55="","",VLOOKUP(AH55,'別紙２シフト記号表（勤務時間帯）'!$C$6:$K$35,9,FALSE))</f>
        <v/>
      </c>
      <c r="AI56" s="596" t="str">
        <f>IF(AI55="","",VLOOKUP(AI55,'別紙２シフト記号表（勤務時間帯）'!$C$6:$K$35,9,FALSE))</f>
        <v/>
      </c>
      <c r="AJ56" s="596" t="str">
        <f>IF(AJ55="","",VLOOKUP(AJ55,'別紙２シフト記号表（勤務時間帯）'!$C$6:$K$35,9,FALSE))</f>
        <v/>
      </c>
      <c r="AK56" s="596" t="str">
        <f>IF(AK55="","",VLOOKUP(AK55,'別紙２シフト記号表（勤務時間帯）'!$C$6:$K$35,9,FALSE))</f>
        <v/>
      </c>
      <c r="AL56" s="596" t="str">
        <f>IF(AL55="","",VLOOKUP(AL55,'別紙２シフト記号表（勤務時間帯）'!$C$6:$K$35,9,FALSE))</f>
        <v/>
      </c>
      <c r="AM56" s="611" t="str">
        <f>IF(AM55="","",VLOOKUP(AM55,'別紙２シフト記号表（勤務時間帯）'!$C$6:$K$35,9,FALSE))</f>
        <v/>
      </c>
      <c r="AN56" s="581" t="str">
        <f>IF(AN55="","",VLOOKUP(AN55,'別紙２シフト記号表（勤務時間帯）'!$C$6:$K$35,9,FALSE))</f>
        <v/>
      </c>
      <c r="AO56" s="596" t="str">
        <f>IF(AO55="","",VLOOKUP(AO55,'別紙２シフト記号表（勤務時間帯）'!$C$6:$K$35,9,FALSE))</f>
        <v/>
      </c>
      <c r="AP56" s="596" t="str">
        <f>IF(AP55="","",VLOOKUP(AP55,'別紙２シフト記号表（勤務時間帯）'!$C$6:$K$35,9,FALSE))</f>
        <v/>
      </c>
      <c r="AQ56" s="596" t="str">
        <f>IF(AQ55="","",VLOOKUP(AQ55,'別紙２シフト記号表（勤務時間帯）'!$C$6:$K$35,9,FALSE))</f>
        <v/>
      </c>
      <c r="AR56" s="596" t="str">
        <f>IF(AR55="","",VLOOKUP(AR55,'別紙２シフト記号表（勤務時間帯）'!$C$6:$K$35,9,FALSE))</f>
        <v/>
      </c>
      <c r="AS56" s="596" t="str">
        <f>IF(AS55="","",VLOOKUP(AS55,'別紙２シフト記号表（勤務時間帯）'!$C$6:$K$35,9,FALSE))</f>
        <v/>
      </c>
      <c r="AT56" s="611" t="str">
        <f>IF(AT55="","",VLOOKUP(AT55,'別紙２シフト記号表（勤務時間帯）'!$C$6:$K$35,9,FALSE))</f>
        <v/>
      </c>
      <c r="AU56" s="581" t="str">
        <f>IF(AU55="","",VLOOKUP(AU55,'別紙２シフト記号表（勤務時間帯）'!$C$6:$K$35,9,FALSE))</f>
        <v/>
      </c>
      <c r="AV56" s="596" t="str">
        <f>IF(AV55="","",VLOOKUP(AV55,'別紙２シフト記号表（勤務時間帯）'!$C$6:$K$35,9,FALSE))</f>
        <v/>
      </c>
      <c r="AW56" s="596" t="str">
        <f>IF(AW55="","",VLOOKUP(AW55,'別紙２シフト記号表（勤務時間帯）'!$C$6:$K$35,9,FALSE))</f>
        <v/>
      </c>
      <c r="AX56" s="668">
        <f>IF($BB$3="４週",SUM(S56:AT56),IF($BB$3="暦月",SUM(S56:AW56),""))</f>
        <v>0</v>
      </c>
      <c r="AY56" s="682"/>
      <c r="AZ56" s="695">
        <f>IF($BB$3="４週",AX56/4,IF($BB$3="暦月",別紙２!AX56/(別紙２!$BB$8/7),""))</f>
        <v>0</v>
      </c>
      <c r="BA56" s="705"/>
      <c r="BB56" s="723"/>
      <c r="BC56" s="532"/>
      <c r="BD56" s="532"/>
      <c r="BE56" s="532"/>
      <c r="BF56" s="540"/>
    </row>
    <row r="57" spans="2:58" ht="20.25" customHeight="1">
      <c r="B57" s="426"/>
      <c r="C57" s="447"/>
      <c r="D57" s="466"/>
      <c r="E57" s="476"/>
      <c r="F57" s="479">
        <f>C55</f>
        <v>0</v>
      </c>
      <c r="G57" s="492"/>
      <c r="H57" s="503"/>
      <c r="I57" s="512"/>
      <c r="J57" s="512"/>
      <c r="K57" s="517"/>
      <c r="L57" s="526"/>
      <c r="M57" s="534"/>
      <c r="N57" s="534"/>
      <c r="O57" s="542"/>
      <c r="P57" s="549" t="s">
        <v>507</v>
      </c>
      <c r="Q57" s="558"/>
      <c r="R57" s="566"/>
      <c r="S57" s="582" t="str">
        <f>IF(S55="","",VLOOKUP(S55,'別紙２シフト記号表（勤務時間帯）'!$C$6:$U$35,19,FALSE))</f>
        <v/>
      </c>
      <c r="T57" s="597" t="str">
        <f>IF(T55="","",VLOOKUP(T55,'別紙２シフト記号表（勤務時間帯）'!$C$6:$U$35,19,FALSE))</f>
        <v/>
      </c>
      <c r="U57" s="597" t="str">
        <f>IF(U55="","",VLOOKUP(U55,'別紙２シフト記号表（勤務時間帯）'!$C$6:$U$35,19,FALSE))</f>
        <v/>
      </c>
      <c r="V57" s="597" t="str">
        <f>IF(V55="","",VLOOKUP(V55,'別紙２シフト記号表（勤務時間帯）'!$C$6:$U$35,19,FALSE))</f>
        <v/>
      </c>
      <c r="W57" s="597" t="str">
        <f>IF(W55="","",VLOOKUP(W55,'別紙２シフト記号表（勤務時間帯）'!$C$6:$U$35,19,FALSE))</f>
        <v/>
      </c>
      <c r="X57" s="597" t="str">
        <f>IF(X55="","",VLOOKUP(X55,'別紙２シフト記号表（勤務時間帯）'!$C$6:$U$35,19,FALSE))</f>
        <v/>
      </c>
      <c r="Y57" s="612" t="str">
        <f>IF(Y55="","",VLOOKUP(Y55,'別紙２シフト記号表（勤務時間帯）'!$C$6:$U$35,19,FALSE))</f>
        <v/>
      </c>
      <c r="Z57" s="582" t="str">
        <f>IF(Z55="","",VLOOKUP(Z55,'別紙２シフト記号表（勤務時間帯）'!$C$6:$U$35,19,FALSE))</f>
        <v/>
      </c>
      <c r="AA57" s="597" t="str">
        <f>IF(AA55="","",VLOOKUP(AA55,'別紙２シフト記号表（勤務時間帯）'!$C$6:$U$35,19,FALSE))</f>
        <v/>
      </c>
      <c r="AB57" s="597" t="str">
        <f>IF(AB55="","",VLOOKUP(AB55,'別紙２シフト記号表（勤務時間帯）'!$C$6:$U$35,19,FALSE))</f>
        <v/>
      </c>
      <c r="AC57" s="597" t="str">
        <f>IF(AC55="","",VLOOKUP(AC55,'別紙２シフト記号表（勤務時間帯）'!$C$6:$U$35,19,FALSE))</f>
        <v/>
      </c>
      <c r="AD57" s="597" t="str">
        <f>IF(AD55="","",VLOOKUP(AD55,'別紙２シフト記号表（勤務時間帯）'!$C$6:$U$35,19,FALSE))</f>
        <v/>
      </c>
      <c r="AE57" s="597" t="str">
        <f>IF(AE55="","",VLOOKUP(AE55,'別紙２シフト記号表（勤務時間帯）'!$C$6:$U$35,19,FALSE))</f>
        <v/>
      </c>
      <c r="AF57" s="612" t="str">
        <f>IF(AF55="","",VLOOKUP(AF55,'別紙２シフト記号表（勤務時間帯）'!$C$6:$U$35,19,FALSE))</f>
        <v/>
      </c>
      <c r="AG57" s="582" t="str">
        <f>IF(AG55="","",VLOOKUP(AG55,'別紙２シフト記号表（勤務時間帯）'!$C$6:$U$35,19,FALSE))</f>
        <v/>
      </c>
      <c r="AH57" s="597" t="str">
        <f>IF(AH55="","",VLOOKUP(AH55,'別紙２シフト記号表（勤務時間帯）'!$C$6:$U$35,19,FALSE))</f>
        <v/>
      </c>
      <c r="AI57" s="597" t="str">
        <f>IF(AI55="","",VLOOKUP(AI55,'別紙２シフト記号表（勤務時間帯）'!$C$6:$U$35,19,FALSE))</f>
        <v/>
      </c>
      <c r="AJ57" s="597" t="str">
        <f>IF(AJ55="","",VLOOKUP(AJ55,'別紙２シフト記号表（勤務時間帯）'!$C$6:$U$35,19,FALSE))</f>
        <v/>
      </c>
      <c r="AK57" s="597" t="str">
        <f>IF(AK55="","",VLOOKUP(AK55,'別紙２シフト記号表（勤務時間帯）'!$C$6:$U$35,19,FALSE))</f>
        <v/>
      </c>
      <c r="AL57" s="597" t="str">
        <f>IF(AL55="","",VLOOKUP(AL55,'別紙２シフト記号表（勤務時間帯）'!$C$6:$U$35,19,FALSE))</f>
        <v/>
      </c>
      <c r="AM57" s="612" t="str">
        <f>IF(AM55="","",VLOOKUP(AM55,'別紙２シフト記号表（勤務時間帯）'!$C$6:$U$35,19,FALSE))</f>
        <v/>
      </c>
      <c r="AN57" s="582" t="str">
        <f>IF(AN55="","",VLOOKUP(AN55,'別紙２シフト記号表（勤務時間帯）'!$C$6:$U$35,19,FALSE))</f>
        <v/>
      </c>
      <c r="AO57" s="597" t="str">
        <f>IF(AO55="","",VLOOKUP(AO55,'別紙２シフト記号表（勤務時間帯）'!$C$6:$U$35,19,FALSE))</f>
        <v/>
      </c>
      <c r="AP57" s="597" t="str">
        <f>IF(AP55="","",VLOOKUP(AP55,'別紙２シフト記号表（勤務時間帯）'!$C$6:$U$35,19,FALSE))</f>
        <v/>
      </c>
      <c r="AQ57" s="597" t="str">
        <f>IF(AQ55="","",VLOOKUP(AQ55,'別紙２シフト記号表（勤務時間帯）'!$C$6:$U$35,19,FALSE))</f>
        <v/>
      </c>
      <c r="AR57" s="597" t="str">
        <f>IF(AR55="","",VLOOKUP(AR55,'別紙２シフト記号表（勤務時間帯）'!$C$6:$U$35,19,FALSE))</f>
        <v/>
      </c>
      <c r="AS57" s="597" t="str">
        <f>IF(AS55="","",VLOOKUP(AS55,'別紙２シフト記号表（勤務時間帯）'!$C$6:$U$35,19,FALSE))</f>
        <v/>
      </c>
      <c r="AT57" s="612" t="str">
        <f>IF(AT55="","",VLOOKUP(AT55,'別紙２シフト記号表（勤務時間帯）'!$C$6:$U$35,19,FALSE))</f>
        <v/>
      </c>
      <c r="AU57" s="582" t="str">
        <f>IF(AU55="","",VLOOKUP(AU55,'別紙２シフト記号表（勤務時間帯）'!$C$6:$U$35,19,FALSE))</f>
        <v/>
      </c>
      <c r="AV57" s="597" t="str">
        <f>IF(AV55="","",VLOOKUP(AV55,'別紙２シフト記号表（勤務時間帯）'!$C$6:$U$35,19,FALSE))</f>
        <v/>
      </c>
      <c r="AW57" s="597" t="str">
        <f>IF(AW55="","",VLOOKUP(AW55,'別紙２シフト記号表（勤務時間帯）'!$C$6:$U$35,19,FALSE))</f>
        <v/>
      </c>
      <c r="AX57" s="669">
        <f>IF($BB$3="４週",SUM(S57:AT57),IF($BB$3="暦月",SUM(S57:AW57),""))</f>
        <v>0</v>
      </c>
      <c r="AY57" s="683"/>
      <c r="AZ57" s="696">
        <f>IF($BB$3="４週",AX57/4,IF($BB$3="暦月",別紙２!AX57/(別紙２!$BB$8/7),""))</f>
        <v>0</v>
      </c>
      <c r="BA57" s="706"/>
      <c r="BB57" s="724"/>
      <c r="BC57" s="534"/>
      <c r="BD57" s="534"/>
      <c r="BE57" s="534"/>
      <c r="BF57" s="542"/>
    </row>
    <row r="58" spans="2:58" ht="20.25" customHeight="1">
      <c r="B58" s="426">
        <f>B55+1</f>
        <v>13</v>
      </c>
      <c r="C58" s="445"/>
      <c r="D58" s="464"/>
      <c r="E58" s="474"/>
      <c r="F58" s="481"/>
      <c r="G58" s="481"/>
      <c r="H58" s="504"/>
      <c r="I58" s="512"/>
      <c r="J58" s="512"/>
      <c r="K58" s="517"/>
      <c r="L58" s="525"/>
      <c r="M58" s="533"/>
      <c r="N58" s="533"/>
      <c r="O58" s="541"/>
      <c r="P58" s="550" t="s">
        <v>506</v>
      </c>
      <c r="Q58" s="559"/>
      <c r="R58" s="567"/>
      <c r="S58" s="580"/>
      <c r="T58" s="595"/>
      <c r="U58" s="595"/>
      <c r="V58" s="595"/>
      <c r="W58" s="595"/>
      <c r="X58" s="595"/>
      <c r="Y58" s="610"/>
      <c r="Z58" s="580"/>
      <c r="AA58" s="595"/>
      <c r="AB58" s="595"/>
      <c r="AC58" s="595"/>
      <c r="AD58" s="595"/>
      <c r="AE58" s="595"/>
      <c r="AF58" s="610"/>
      <c r="AG58" s="580"/>
      <c r="AH58" s="595"/>
      <c r="AI58" s="595"/>
      <c r="AJ58" s="595"/>
      <c r="AK58" s="595"/>
      <c r="AL58" s="595"/>
      <c r="AM58" s="610"/>
      <c r="AN58" s="580"/>
      <c r="AO58" s="595"/>
      <c r="AP58" s="595"/>
      <c r="AQ58" s="595"/>
      <c r="AR58" s="595"/>
      <c r="AS58" s="595"/>
      <c r="AT58" s="610"/>
      <c r="AU58" s="580"/>
      <c r="AV58" s="595"/>
      <c r="AW58" s="595"/>
      <c r="AX58" s="670"/>
      <c r="AY58" s="684"/>
      <c r="AZ58" s="697"/>
      <c r="BA58" s="707"/>
      <c r="BB58" s="722"/>
      <c r="BC58" s="533"/>
      <c r="BD58" s="533"/>
      <c r="BE58" s="533"/>
      <c r="BF58" s="541"/>
    </row>
    <row r="59" spans="2:58" ht="20.25" customHeight="1">
      <c r="B59" s="426"/>
      <c r="C59" s="446"/>
      <c r="D59" s="465"/>
      <c r="E59" s="475"/>
      <c r="F59" s="479"/>
      <c r="G59" s="491"/>
      <c r="H59" s="503"/>
      <c r="I59" s="512"/>
      <c r="J59" s="512"/>
      <c r="K59" s="517"/>
      <c r="L59" s="524"/>
      <c r="M59" s="532"/>
      <c r="N59" s="532"/>
      <c r="O59" s="540"/>
      <c r="P59" s="548" t="s">
        <v>353</v>
      </c>
      <c r="Q59" s="557"/>
      <c r="R59" s="565"/>
      <c r="S59" s="581" t="str">
        <f>IF(S58="","",VLOOKUP(S58,'別紙２シフト記号表（勤務時間帯）'!$C$6:$K$35,9,FALSE))</f>
        <v/>
      </c>
      <c r="T59" s="596" t="str">
        <f>IF(T58="","",VLOOKUP(T58,'別紙２シフト記号表（勤務時間帯）'!$C$6:$K$35,9,FALSE))</f>
        <v/>
      </c>
      <c r="U59" s="596" t="str">
        <f>IF(U58="","",VLOOKUP(U58,'別紙２シフト記号表（勤務時間帯）'!$C$6:$K$35,9,FALSE))</f>
        <v/>
      </c>
      <c r="V59" s="596" t="str">
        <f>IF(V58="","",VLOOKUP(V58,'別紙２シフト記号表（勤務時間帯）'!$C$6:$K$35,9,FALSE))</f>
        <v/>
      </c>
      <c r="W59" s="596" t="str">
        <f>IF(W58="","",VLOOKUP(W58,'別紙２シフト記号表（勤務時間帯）'!$C$6:$K$35,9,FALSE))</f>
        <v/>
      </c>
      <c r="X59" s="596" t="str">
        <f>IF(X58="","",VLOOKUP(X58,'別紙２シフト記号表（勤務時間帯）'!$C$6:$K$35,9,FALSE))</f>
        <v/>
      </c>
      <c r="Y59" s="611" t="str">
        <f>IF(Y58="","",VLOOKUP(Y58,'別紙２シフト記号表（勤務時間帯）'!$C$6:$K$35,9,FALSE))</f>
        <v/>
      </c>
      <c r="Z59" s="581" t="str">
        <f>IF(Z58="","",VLOOKUP(Z58,'別紙２シフト記号表（勤務時間帯）'!$C$6:$K$35,9,FALSE))</f>
        <v/>
      </c>
      <c r="AA59" s="596" t="str">
        <f>IF(AA58="","",VLOOKUP(AA58,'別紙２シフト記号表（勤務時間帯）'!$C$6:$K$35,9,FALSE))</f>
        <v/>
      </c>
      <c r="AB59" s="596" t="str">
        <f>IF(AB58="","",VLOOKUP(AB58,'別紙２シフト記号表（勤務時間帯）'!$C$6:$K$35,9,FALSE))</f>
        <v/>
      </c>
      <c r="AC59" s="596" t="str">
        <f>IF(AC58="","",VLOOKUP(AC58,'別紙２シフト記号表（勤務時間帯）'!$C$6:$K$35,9,FALSE))</f>
        <v/>
      </c>
      <c r="AD59" s="596" t="str">
        <f>IF(AD58="","",VLOOKUP(AD58,'別紙２シフト記号表（勤務時間帯）'!$C$6:$K$35,9,FALSE))</f>
        <v/>
      </c>
      <c r="AE59" s="596" t="str">
        <f>IF(AE58="","",VLOOKUP(AE58,'別紙２シフト記号表（勤務時間帯）'!$C$6:$K$35,9,FALSE))</f>
        <v/>
      </c>
      <c r="AF59" s="611" t="str">
        <f>IF(AF58="","",VLOOKUP(AF58,'別紙２シフト記号表（勤務時間帯）'!$C$6:$K$35,9,FALSE))</f>
        <v/>
      </c>
      <c r="AG59" s="581" t="str">
        <f>IF(AG58="","",VLOOKUP(AG58,'別紙２シフト記号表（勤務時間帯）'!$C$6:$K$35,9,FALSE))</f>
        <v/>
      </c>
      <c r="AH59" s="596" t="str">
        <f>IF(AH58="","",VLOOKUP(AH58,'別紙２シフト記号表（勤務時間帯）'!$C$6:$K$35,9,FALSE))</f>
        <v/>
      </c>
      <c r="AI59" s="596" t="str">
        <f>IF(AI58="","",VLOOKUP(AI58,'別紙２シフト記号表（勤務時間帯）'!$C$6:$K$35,9,FALSE))</f>
        <v/>
      </c>
      <c r="AJ59" s="596" t="str">
        <f>IF(AJ58="","",VLOOKUP(AJ58,'別紙２シフト記号表（勤務時間帯）'!$C$6:$K$35,9,FALSE))</f>
        <v/>
      </c>
      <c r="AK59" s="596" t="str">
        <f>IF(AK58="","",VLOOKUP(AK58,'別紙２シフト記号表（勤務時間帯）'!$C$6:$K$35,9,FALSE))</f>
        <v/>
      </c>
      <c r="AL59" s="596" t="str">
        <f>IF(AL58="","",VLOOKUP(AL58,'別紙２シフト記号表（勤務時間帯）'!$C$6:$K$35,9,FALSE))</f>
        <v/>
      </c>
      <c r="AM59" s="611" t="str">
        <f>IF(AM58="","",VLOOKUP(AM58,'別紙２シフト記号表（勤務時間帯）'!$C$6:$K$35,9,FALSE))</f>
        <v/>
      </c>
      <c r="AN59" s="581" t="str">
        <f>IF(AN58="","",VLOOKUP(AN58,'別紙２シフト記号表（勤務時間帯）'!$C$6:$K$35,9,FALSE))</f>
        <v/>
      </c>
      <c r="AO59" s="596" t="str">
        <f>IF(AO58="","",VLOOKUP(AO58,'別紙２シフト記号表（勤務時間帯）'!$C$6:$K$35,9,FALSE))</f>
        <v/>
      </c>
      <c r="AP59" s="596" t="str">
        <f>IF(AP58="","",VLOOKUP(AP58,'別紙２シフト記号表（勤務時間帯）'!$C$6:$K$35,9,FALSE))</f>
        <v/>
      </c>
      <c r="AQ59" s="596" t="str">
        <f>IF(AQ58="","",VLOOKUP(AQ58,'別紙２シフト記号表（勤務時間帯）'!$C$6:$K$35,9,FALSE))</f>
        <v/>
      </c>
      <c r="AR59" s="596" t="str">
        <f>IF(AR58="","",VLOOKUP(AR58,'別紙２シフト記号表（勤務時間帯）'!$C$6:$K$35,9,FALSE))</f>
        <v/>
      </c>
      <c r="AS59" s="596" t="str">
        <f>IF(AS58="","",VLOOKUP(AS58,'別紙２シフト記号表（勤務時間帯）'!$C$6:$K$35,9,FALSE))</f>
        <v/>
      </c>
      <c r="AT59" s="611" t="str">
        <f>IF(AT58="","",VLOOKUP(AT58,'別紙２シフト記号表（勤務時間帯）'!$C$6:$K$35,9,FALSE))</f>
        <v/>
      </c>
      <c r="AU59" s="581" t="str">
        <f>IF(AU58="","",VLOOKUP(AU58,'別紙２シフト記号表（勤務時間帯）'!$C$6:$K$35,9,FALSE))</f>
        <v/>
      </c>
      <c r="AV59" s="596" t="str">
        <f>IF(AV58="","",VLOOKUP(AV58,'別紙２シフト記号表（勤務時間帯）'!$C$6:$K$35,9,FALSE))</f>
        <v/>
      </c>
      <c r="AW59" s="596" t="str">
        <f>IF(AW58="","",VLOOKUP(AW58,'別紙２シフト記号表（勤務時間帯）'!$C$6:$K$35,9,FALSE))</f>
        <v/>
      </c>
      <c r="AX59" s="668">
        <f>IF($BB$3="４週",SUM(S59:AT59),IF($BB$3="暦月",SUM(S59:AW59),""))</f>
        <v>0</v>
      </c>
      <c r="AY59" s="682"/>
      <c r="AZ59" s="695">
        <f>IF($BB$3="４週",AX59/4,IF($BB$3="暦月",別紙２!AX59/(別紙２!$BB$8/7),""))</f>
        <v>0</v>
      </c>
      <c r="BA59" s="705"/>
      <c r="BB59" s="723"/>
      <c r="BC59" s="532"/>
      <c r="BD59" s="532"/>
      <c r="BE59" s="532"/>
      <c r="BF59" s="540"/>
    </row>
    <row r="60" spans="2:58" ht="20.25" customHeight="1">
      <c r="B60" s="427"/>
      <c r="C60" s="447"/>
      <c r="D60" s="466"/>
      <c r="E60" s="476"/>
      <c r="F60" s="482">
        <f>C58</f>
        <v>0</v>
      </c>
      <c r="G60" s="493"/>
      <c r="H60" s="505"/>
      <c r="I60" s="513"/>
      <c r="J60" s="513"/>
      <c r="K60" s="518"/>
      <c r="L60" s="527"/>
      <c r="M60" s="535"/>
      <c r="N60" s="535"/>
      <c r="O60" s="543"/>
      <c r="P60" s="551" t="s">
        <v>507</v>
      </c>
      <c r="Q60" s="560"/>
      <c r="R60" s="568"/>
      <c r="S60" s="582" t="str">
        <f>IF(S58="","",VLOOKUP(S58,'別紙２シフト記号表（勤務時間帯）'!$C$6:$U$35,19,FALSE))</f>
        <v/>
      </c>
      <c r="T60" s="597" t="str">
        <f>IF(T58="","",VLOOKUP(T58,'別紙２シフト記号表（勤務時間帯）'!$C$6:$U$35,19,FALSE))</f>
        <v/>
      </c>
      <c r="U60" s="597" t="str">
        <f>IF(U58="","",VLOOKUP(U58,'別紙２シフト記号表（勤務時間帯）'!$C$6:$U$35,19,FALSE))</f>
        <v/>
      </c>
      <c r="V60" s="597" t="str">
        <f>IF(V58="","",VLOOKUP(V58,'別紙２シフト記号表（勤務時間帯）'!$C$6:$U$35,19,FALSE))</f>
        <v/>
      </c>
      <c r="W60" s="597" t="str">
        <f>IF(W58="","",VLOOKUP(W58,'別紙２シフト記号表（勤務時間帯）'!$C$6:$U$35,19,FALSE))</f>
        <v/>
      </c>
      <c r="X60" s="597" t="str">
        <f>IF(X58="","",VLOOKUP(X58,'別紙２シフト記号表（勤務時間帯）'!$C$6:$U$35,19,FALSE))</f>
        <v/>
      </c>
      <c r="Y60" s="612" t="str">
        <f>IF(Y58="","",VLOOKUP(Y58,'別紙２シフト記号表（勤務時間帯）'!$C$6:$U$35,19,FALSE))</f>
        <v/>
      </c>
      <c r="Z60" s="582" t="str">
        <f>IF(Z58="","",VLOOKUP(Z58,'別紙２シフト記号表（勤務時間帯）'!$C$6:$U$35,19,FALSE))</f>
        <v/>
      </c>
      <c r="AA60" s="597" t="str">
        <f>IF(AA58="","",VLOOKUP(AA58,'別紙２シフト記号表（勤務時間帯）'!$C$6:$U$35,19,FALSE))</f>
        <v/>
      </c>
      <c r="AB60" s="597" t="str">
        <f>IF(AB58="","",VLOOKUP(AB58,'別紙２シフト記号表（勤務時間帯）'!$C$6:$U$35,19,FALSE))</f>
        <v/>
      </c>
      <c r="AC60" s="597" t="str">
        <f>IF(AC58="","",VLOOKUP(AC58,'別紙２シフト記号表（勤務時間帯）'!$C$6:$U$35,19,FALSE))</f>
        <v/>
      </c>
      <c r="AD60" s="597" t="str">
        <f>IF(AD58="","",VLOOKUP(AD58,'別紙２シフト記号表（勤務時間帯）'!$C$6:$U$35,19,FALSE))</f>
        <v/>
      </c>
      <c r="AE60" s="597" t="str">
        <f>IF(AE58="","",VLOOKUP(AE58,'別紙２シフト記号表（勤務時間帯）'!$C$6:$U$35,19,FALSE))</f>
        <v/>
      </c>
      <c r="AF60" s="612" t="str">
        <f>IF(AF58="","",VLOOKUP(AF58,'別紙２シフト記号表（勤務時間帯）'!$C$6:$U$35,19,FALSE))</f>
        <v/>
      </c>
      <c r="AG60" s="582" t="str">
        <f>IF(AG58="","",VLOOKUP(AG58,'別紙２シフト記号表（勤務時間帯）'!$C$6:$U$35,19,FALSE))</f>
        <v/>
      </c>
      <c r="AH60" s="597" t="str">
        <f>IF(AH58="","",VLOOKUP(AH58,'別紙２シフト記号表（勤務時間帯）'!$C$6:$U$35,19,FALSE))</f>
        <v/>
      </c>
      <c r="AI60" s="597" t="str">
        <f>IF(AI58="","",VLOOKUP(AI58,'別紙２シフト記号表（勤務時間帯）'!$C$6:$U$35,19,FALSE))</f>
        <v/>
      </c>
      <c r="AJ60" s="597" t="str">
        <f>IF(AJ58="","",VLOOKUP(AJ58,'別紙２シフト記号表（勤務時間帯）'!$C$6:$U$35,19,FALSE))</f>
        <v/>
      </c>
      <c r="AK60" s="597" t="str">
        <f>IF(AK58="","",VLOOKUP(AK58,'別紙２シフト記号表（勤務時間帯）'!$C$6:$U$35,19,FALSE))</f>
        <v/>
      </c>
      <c r="AL60" s="597" t="str">
        <f>IF(AL58="","",VLOOKUP(AL58,'別紙２シフト記号表（勤務時間帯）'!$C$6:$U$35,19,FALSE))</f>
        <v/>
      </c>
      <c r="AM60" s="612" t="str">
        <f>IF(AM58="","",VLOOKUP(AM58,'別紙２シフト記号表（勤務時間帯）'!$C$6:$U$35,19,FALSE))</f>
        <v/>
      </c>
      <c r="AN60" s="582" t="str">
        <f>IF(AN58="","",VLOOKUP(AN58,'別紙２シフト記号表（勤務時間帯）'!$C$6:$U$35,19,FALSE))</f>
        <v/>
      </c>
      <c r="AO60" s="597" t="str">
        <f>IF(AO58="","",VLOOKUP(AO58,'別紙２シフト記号表（勤務時間帯）'!$C$6:$U$35,19,FALSE))</f>
        <v/>
      </c>
      <c r="AP60" s="597" t="str">
        <f>IF(AP58="","",VLOOKUP(AP58,'別紙２シフト記号表（勤務時間帯）'!$C$6:$U$35,19,FALSE))</f>
        <v/>
      </c>
      <c r="AQ60" s="597" t="str">
        <f>IF(AQ58="","",VLOOKUP(AQ58,'別紙２シフト記号表（勤務時間帯）'!$C$6:$U$35,19,FALSE))</f>
        <v/>
      </c>
      <c r="AR60" s="597" t="str">
        <f>IF(AR58="","",VLOOKUP(AR58,'別紙２シフト記号表（勤務時間帯）'!$C$6:$U$35,19,FALSE))</f>
        <v/>
      </c>
      <c r="AS60" s="597" t="str">
        <f>IF(AS58="","",VLOOKUP(AS58,'別紙２シフト記号表（勤務時間帯）'!$C$6:$U$35,19,FALSE))</f>
        <v/>
      </c>
      <c r="AT60" s="612" t="str">
        <f>IF(AT58="","",VLOOKUP(AT58,'別紙２シフト記号表（勤務時間帯）'!$C$6:$U$35,19,FALSE))</f>
        <v/>
      </c>
      <c r="AU60" s="582" t="str">
        <f>IF(AU58="","",VLOOKUP(AU58,'別紙２シフト記号表（勤務時間帯）'!$C$6:$U$35,19,FALSE))</f>
        <v/>
      </c>
      <c r="AV60" s="597" t="str">
        <f>IF(AV58="","",VLOOKUP(AV58,'別紙２シフト記号表（勤務時間帯）'!$C$6:$U$35,19,FALSE))</f>
        <v/>
      </c>
      <c r="AW60" s="597" t="str">
        <f>IF(AW58="","",VLOOKUP(AW58,'別紙２シフト記号表（勤務時間帯）'!$C$6:$U$35,19,FALSE))</f>
        <v/>
      </c>
      <c r="AX60" s="669">
        <f>IF($BB$3="４週",SUM(S60:AT60),IF($BB$3="暦月",SUM(S60:AW60),""))</f>
        <v>0</v>
      </c>
      <c r="AY60" s="683"/>
      <c r="AZ60" s="696">
        <f>IF($BB$3="４週",AX60/4,IF($BB$3="暦月",別紙２!AX60/(別紙２!$BB$8/7),""))</f>
        <v>0</v>
      </c>
      <c r="BA60" s="706"/>
      <c r="BB60" s="725"/>
      <c r="BC60" s="535"/>
      <c r="BD60" s="535"/>
      <c r="BE60" s="535"/>
      <c r="BF60" s="543"/>
    </row>
    <row r="61" spans="2:58" s="415" customFormat="1" ht="6" customHeight="1">
      <c r="B61" s="428"/>
      <c r="C61" s="448"/>
      <c r="D61" s="448"/>
      <c r="E61" s="448"/>
      <c r="F61" s="483"/>
      <c r="G61" s="483"/>
      <c r="H61" s="506"/>
      <c r="I61" s="506"/>
      <c r="J61" s="506"/>
      <c r="K61" s="506"/>
      <c r="L61" s="483"/>
      <c r="M61" s="483"/>
      <c r="N61" s="483"/>
      <c r="O61" s="483"/>
      <c r="P61" s="552"/>
      <c r="Q61" s="552"/>
      <c r="R61" s="552"/>
      <c r="S61" s="506"/>
      <c r="T61" s="506"/>
      <c r="U61" s="506"/>
      <c r="V61" s="506"/>
      <c r="W61" s="506"/>
      <c r="X61" s="506"/>
      <c r="Y61" s="506"/>
      <c r="Z61" s="506"/>
      <c r="AA61" s="506"/>
      <c r="AB61" s="506"/>
      <c r="AC61" s="506"/>
      <c r="AD61" s="506"/>
      <c r="AE61" s="506"/>
      <c r="AF61" s="506"/>
      <c r="AG61" s="506"/>
      <c r="AH61" s="506"/>
      <c r="AI61" s="506"/>
      <c r="AJ61" s="506"/>
      <c r="AK61" s="506"/>
      <c r="AL61" s="506"/>
      <c r="AM61" s="506"/>
      <c r="AN61" s="506"/>
      <c r="AO61" s="506"/>
      <c r="AP61" s="506"/>
      <c r="AQ61" s="506"/>
      <c r="AR61" s="506"/>
      <c r="AS61" s="506"/>
      <c r="AT61" s="506"/>
      <c r="AU61" s="506"/>
      <c r="AV61" s="506"/>
      <c r="AW61" s="506"/>
      <c r="AX61" s="671"/>
      <c r="AY61" s="671"/>
      <c r="AZ61" s="671"/>
      <c r="BA61" s="671"/>
      <c r="BB61" s="483"/>
      <c r="BC61" s="483"/>
      <c r="BD61" s="483"/>
      <c r="BE61" s="483"/>
      <c r="BF61" s="753"/>
    </row>
    <row r="62" spans="2:58" ht="20.100000000000001" customHeight="1">
      <c r="B62" s="429"/>
      <c r="C62" s="449"/>
      <c r="D62" s="449"/>
      <c r="E62" s="449"/>
      <c r="F62" s="449"/>
      <c r="G62" s="494" t="s">
        <v>501</v>
      </c>
      <c r="H62" s="494"/>
      <c r="I62" s="494"/>
      <c r="J62" s="494"/>
      <c r="K62" s="494"/>
      <c r="L62" s="494"/>
      <c r="M62" s="494"/>
      <c r="N62" s="494"/>
      <c r="O62" s="494"/>
      <c r="P62" s="494"/>
      <c r="Q62" s="494"/>
      <c r="R62" s="569"/>
      <c r="S62" s="583" t="str">
        <f t="shared" ref="S62:AW62" si="1">IF(SUMIF($F$22:$F$60,"生活相談員",S22:S60)=0,"",SUMIF($F$22:$F$60,"生活相談員",S22:S60))</f>
        <v/>
      </c>
      <c r="T62" s="598" t="str">
        <f t="shared" si="1"/>
        <v/>
      </c>
      <c r="U62" s="598" t="str">
        <f t="shared" si="1"/>
        <v/>
      </c>
      <c r="V62" s="598" t="str">
        <f t="shared" si="1"/>
        <v/>
      </c>
      <c r="W62" s="598" t="str">
        <f t="shared" si="1"/>
        <v/>
      </c>
      <c r="X62" s="598" t="str">
        <f t="shared" si="1"/>
        <v/>
      </c>
      <c r="Y62" s="613" t="str">
        <f t="shared" si="1"/>
        <v/>
      </c>
      <c r="Z62" s="583" t="str">
        <f t="shared" si="1"/>
        <v/>
      </c>
      <c r="AA62" s="598" t="str">
        <f t="shared" si="1"/>
        <v/>
      </c>
      <c r="AB62" s="598" t="str">
        <f t="shared" si="1"/>
        <v/>
      </c>
      <c r="AC62" s="598" t="str">
        <f t="shared" si="1"/>
        <v/>
      </c>
      <c r="AD62" s="598" t="str">
        <f t="shared" si="1"/>
        <v/>
      </c>
      <c r="AE62" s="598" t="str">
        <f t="shared" si="1"/>
        <v/>
      </c>
      <c r="AF62" s="613" t="str">
        <f t="shared" si="1"/>
        <v/>
      </c>
      <c r="AG62" s="583" t="str">
        <f t="shared" si="1"/>
        <v/>
      </c>
      <c r="AH62" s="598" t="str">
        <f t="shared" si="1"/>
        <v/>
      </c>
      <c r="AI62" s="598" t="str">
        <f t="shared" si="1"/>
        <v/>
      </c>
      <c r="AJ62" s="598" t="str">
        <f t="shared" si="1"/>
        <v/>
      </c>
      <c r="AK62" s="598" t="str">
        <f t="shared" si="1"/>
        <v/>
      </c>
      <c r="AL62" s="598" t="str">
        <f t="shared" si="1"/>
        <v/>
      </c>
      <c r="AM62" s="613" t="str">
        <f t="shared" si="1"/>
        <v/>
      </c>
      <c r="AN62" s="583" t="str">
        <f t="shared" si="1"/>
        <v/>
      </c>
      <c r="AO62" s="598" t="str">
        <f t="shared" si="1"/>
        <v/>
      </c>
      <c r="AP62" s="598" t="str">
        <f t="shared" si="1"/>
        <v/>
      </c>
      <c r="AQ62" s="598" t="str">
        <f t="shared" si="1"/>
        <v/>
      </c>
      <c r="AR62" s="598" t="str">
        <f t="shared" si="1"/>
        <v/>
      </c>
      <c r="AS62" s="598" t="str">
        <f t="shared" si="1"/>
        <v/>
      </c>
      <c r="AT62" s="613" t="str">
        <f t="shared" si="1"/>
        <v/>
      </c>
      <c r="AU62" s="583" t="str">
        <f t="shared" si="1"/>
        <v/>
      </c>
      <c r="AV62" s="598" t="str">
        <f t="shared" si="1"/>
        <v/>
      </c>
      <c r="AW62" s="613" t="str">
        <f t="shared" si="1"/>
        <v/>
      </c>
      <c r="AX62" s="672" t="str">
        <f>IF(SUMIF($F$22:$F$60,"生活相談員",AX22:AY60)=0,"",SUMIF($F$22:$F$60,"生活相談員",AX22:AY60))</f>
        <v/>
      </c>
      <c r="AY62" s="685"/>
      <c r="AZ62" s="698" t="str">
        <f>IF(AX62="","",IF($BB$3="４週",AX62/4,IF($BB$3="暦月",AX62/(別紙２!$BB$8/7),"")))</f>
        <v/>
      </c>
      <c r="BA62" s="708"/>
      <c r="BB62" s="726"/>
      <c r="BC62" s="738"/>
      <c r="BD62" s="738"/>
      <c r="BE62" s="738"/>
      <c r="BF62" s="754"/>
    </row>
    <row r="63" spans="2:58" ht="20.25" customHeight="1">
      <c r="B63" s="430"/>
      <c r="C63" s="450"/>
      <c r="D63" s="450"/>
      <c r="E63" s="450"/>
      <c r="F63" s="450"/>
      <c r="G63" s="495" t="s">
        <v>502</v>
      </c>
      <c r="H63" s="495"/>
      <c r="I63" s="495"/>
      <c r="J63" s="495"/>
      <c r="K63" s="495"/>
      <c r="L63" s="495"/>
      <c r="M63" s="495"/>
      <c r="N63" s="495"/>
      <c r="O63" s="495"/>
      <c r="P63" s="495"/>
      <c r="Q63" s="495"/>
      <c r="R63" s="570"/>
      <c r="S63" s="584" t="str">
        <f t="shared" ref="S63:AX63" si="2">IF(SUMIF($F$22:$F$60,"介護職員",S22:S60)=0,"",SUMIF($F$22:$F$60,"介護職員",S22:S60))</f>
        <v/>
      </c>
      <c r="T63" s="599" t="str">
        <f t="shared" si="2"/>
        <v/>
      </c>
      <c r="U63" s="599" t="str">
        <f t="shared" si="2"/>
        <v/>
      </c>
      <c r="V63" s="599" t="str">
        <f t="shared" si="2"/>
        <v/>
      </c>
      <c r="W63" s="599" t="str">
        <f t="shared" si="2"/>
        <v/>
      </c>
      <c r="X63" s="599" t="str">
        <f t="shared" si="2"/>
        <v/>
      </c>
      <c r="Y63" s="614" t="str">
        <f t="shared" si="2"/>
        <v/>
      </c>
      <c r="Z63" s="584" t="str">
        <f t="shared" si="2"/>
        <v/>
      </c>
      <c r="AA63" s="599" t="str">
        <f t="shared" si="2"/>
        <v/>
      </c>
      <c r="AB63" s="599" t="str">
        <f t="shared" si="2"/>
        <v/>
      </c>
      <c r="AC63" s="599" t="str">
        <f t="shared" si="2"/>
        <v/>
      </c>
      <c r="AD63" s="599" t="str">
        <f t="shared" si="2"/>
        <v/>
      </c>
      <c r="AE63" s="599" t="str">
        <f t="shared" si="2"/>
        <v/>
      </c>
      <c r="AF63" s="614" t="str">
        <f t="shared" si="2"/>
        <v/>
      </c>
      <c r="AG63" s="584" t="str">
        <f t="shared" si="2"/>
        <v/>
      </c>
      <c r="AH63" s="599" t="str">
        <f t="shared" si="2"/>
        <v/>
      </c>
      <c r="AI63" s="599" t="str">
        <f t="shared" si="2"/>
        <v/>
      </c>
      <c r="AJ63" s="599" t="str">
        <f t="shared" si="2"/>
        <v/>
      </c>
      <c r="AK63" s="599" t="str">
        <f t="shared" si="2"/>
        <v/>
      </c>
      <c r="AL63" s="599" t="str">
        <f t="shared" si="2"/>
        <v/>
      </c>
      <c r="AM63" s="614" t="str">
        <f t="shared" si="2"/>
        <v/>
      </c>
      <c r="AN63" s="584" t="str">
        <f t="shared" si="2"/>
        <v/>
      </c>
      <c r="AO63" s="599" t="str">
        <f t="shared" si="2"/>
        <v/>
      </c>
      <c r="AP63" s="599" t="str">
        <f t="shared" si="2"/>
        <v/>
      </c>
      <c r="AQ63" s="599" t="str">
        <f t="shared" si="2"/>
        <v/>
      </c>
      <c r="AR63" s="599" t="str">
        <f t="shared" si="2"/>
        <v/>
      </c>
      <c r="AS63" s="599" t="str">
        <f t="shared" si="2"/>
        <v/>
      </c>
      <c r="AT63" s="614" t="str">
        <f t="shared" si="2"/>
        <v/>
      </c>
      <c r="AU63" s="584" t="str">
        <f t="shared" si="2"/>
        <v/>
      </c>
      <c r="AV63" s="599" t="str">
        <f t="shared" si="2"/>
        <v/>
      </c>
      <c r="AW63" s="614" t="str">
        <f t="shared" si="2"/>
        <v/>
      </c>
      <c r="AX63" s="673" t="str">
        <f t="shared" si="2"/>
        <v/>
      </c>
      <c r="AY63" s="686"/>
      <c r="AZ63" s="699" t="str">
        <f>IF(AX63="","",IF($BB$3="４週",AX63/4,IF($BB$3="暦月",AX63/(別紙２!$BB$8/7),"")))</f>
        <v/>
      </c>
      <c r="BA63" s="709"/>
      <c r="BB63" s="727"/>
      <c r="BC63" s="739"/>
      <c r="BD63" s="739"/>
      <c r="BE63" s="739"/>
      <c r="BF63" s="755"/>
    </row>
    <row r="64" spans="2:58" ht="20.25" customHeight="1">
      <c r="B64" s="430"/>
      <c r="C64" s="450"/>
      <c r="D64" s="450"/>
      <c r="E64" s="450"/>
      <c r="F64" s="450"/>
      <c r="G64" s="495" t="s">
        <v>320</v>
      </c>
      <c r="H64" s="495"/>
      <c r="I64" s="495"/>
      <c r="J64" s="495"/>
      <c r="K64" s="495"/>
      <c r="L64" s="495"/>
      <c r="M64" s="495"/>
      <c r="N64" s="495"/>
      <c r="O64" s="495"/>
      <c r="P64" s="495"/>
      <c r="Q64" s="495"/>
      <c r="R64" s="570"/>
      <c r="S64" s="585"/>
      <c r="T64" s="600"/>
      <c r="U64" s="600"/>
      <c r="V64" s="600"/>
      <c r="W64" s="600"/>
      <c r="X64" s="600"/>
      <c r="Y64" s="615"/>
      <c r="Z64" s="585"/>
      <c r="AA64" s="600"/>
      <c r="AB64" s="600"/>
      <c r="AC64" s="600"/>
      <c r="AD64" s="600"/>
      <c r="AE64" s="600"/>
      <c r="AF64" s="615"/>
      <c r="AG64" s="585"/>
      <c r="AH64" s="600"/>
      <c r="AI64" s="600"/>
      <c r="AJ64" s="600"/>
      <c r="AK64" s="600"/>
      <c r="AL64" s="600"/>
      <c r="AM64" s="615"/>
      <c r="AN64" s="585"/>
      <c r="AO64" s="600"/>
      <c r="AP64" s="600"/>
      <c r="AQ64" s="600"/>
      <c r="AR64" s="600"/>
      <c r="AS64" s="600"/>
      <c r="AT64" s="615"/>
      <c r="AU64" s="585"/>
      <c r="AV64" s="600"/>
      <c r="AW64" s="615"/>
      <c r="AX64" s="674"/>
      <c r="AY64" s="687"/>
      <c r="AZ64" s="687"/>
      <c r="BA64" s="710"/>
      <c r="BB64" s="727"/>
      <c r="BC64" s="739"/>
      <c r="BD64" s="739"/>
      <c r="BE64" s="739"/>
      <c r="BF64" s="755"/>
    </row>
    <row r="65" spans="1:73" ht="20.25" customHeight="1">
      <c r="B65" s="430"/>
      <c r="C65" s="450"/>
      <c r="D65" s="450"/>
      <c r="E65" s="450"/>
      <c r="F65" s="450"/>
      <c r="G65" s="495" t="s">
        <v>381</v>
      </c>
      <c r="H65" s="495"/>
      <c r="I65" s="495"/>
      <c r="J65" s="495"/>
      <c r="K65" s="495"/>
      <c r="L65" s="495"/>
      <c r="M65" s="495"/>
      <c r="N65" s="495"/>
      <c r="O65" s="495"/>
      <c r="P65" s="495"/>
      <c r="Q65" s="495"/>
      <c r="R65" s="570"/>
      <c r="S65" s="585"/>
      <c r="T65" s="600"/>
      <c r="U65" s="600"/>
      <c r="V65" s="600"/>
      <c r="W65" s="600"/>
      <c r="X65" s="600"/>
      <c r="Y65" s="615"/>
      <c r="Z65" s="585"/>
      <c r="AA65" s="600"/>
      <c r="AB65" s="600"/>
      <c r="AC65" s="600"/>
      <c r="AD65" s="600"/>
      <c r="AE65" s="600"/>
      <c r="AF65" s="615"/>
      <c r="AG65" s="585"/>
      <c r="AH65" s="600"/>
      <c r="AI65" s="600"/>
      <c r="AJ65" s="600"/>
      <c r="AK65" s="600"/>
      <c r="AL65" s="600"/>
      <c r="AM65" s="615"/>
      <c r="AN65" s="585"/>
      <c r="AO65" s="600"/>
      <c r="AP65" s="600"/>
      <c r="AQ65" s="600"/>
      <c r="AR65" s="600"/>
      <c r="AS65" s="600"/>
      <c r="AT65" s="615"/>
      <c r="AU65" s="585"/>
      <c r="AV65" s="600"/>
      <c r="AW65" s="615"/>
      <c r="AX65" s="675"/>
      <c r="AY65" s="688"/>
      <c r="AZ65" s="688"/>
      <c r="BA65" s="711"/>
      <c r="BB65" s="727"/>
      <c r="BC65" s="739"/>
      <c r="BD65" s="739"/>
      <c r="BE65" s="739"/>
      <c r="BF65" s="755"/>
    </row>
    <row r="66" spans="1:73" ht="20.25" customHeight="1">
      <c r="B66" s="431"/>
      <c r="C66" s="451"/>
      <c r="D66" s="451"/>
      <c r="E66" s="451"/>
      <c r="F66" s="451"/>
      <c r="G66" s="496" t="s">
        <v>481</v>
      </c>
      <c r="H66" s="496"/>
      <c r="I66" s="496"/>
      <c r="J66" s="496"/>
      <c r="K66" s="496"/>
      <c r="L66" s="496"/>
      <c r="M66" s="496"/>
      <c r="N66" s="496"/>
      <c r="O66" s="496"/>
      <c r="P66" s="496"/>
      <c r="Q66" s="496"/>
      <c r="R66" s="571"/>
      <c r="S66" s="586" t="str">
        <f t="shared" ref="S66:AW66" si="3">IF(S65&lt;&gt;"",IF(S64&gt;15,((S64-15)/5+1)*S65,S65),"")</f>
        <v/>
      </c>
      <c r="T66" s="601" t="str">
        <f t="shared" si="3"/>
        <v/>
      </c>
      <c r="U66" s="601" t="str">
        <f t="shared" si="3"/>
        <v/>
      </c>
      <c r="V66" s="601" t="str">
        <f t="shared" si="3"/>
        <v/>
      </c>
      <c r="W66" s="601" t="str">
        <f t="shared" si="3"/>
        <v/>
      </c>
      <c r="X66" s="601" t="str">
        <f t="shared" si="3"/>
        <v/>
      </c>
      <c r="Y66" s="616" t="str">
        <f t="shared" si="3"/>
        <v/>
      </c>
      <c r="Z66" s="586" t="str">
        <f t="shared" si="3"/>
        <v/>
      </c>
      <c r="AA66" s="601" t="str">
        <f t="shared" si="3"/>
        <v/>
      </c>
      <c r="AB66" s="601" t="str">
        <f t="shared" si="3"/>
        <v/>
      </c>
      <c r="AC66" s="601" t="str">
        <f t="shared" si="3"/>
        <v/>
      </c>
      <c r="AD66" s="601" t="str">
        <f t="shared" si="3"/>
        <v/>
      </c>
      <c r="AE66" s="601" t="str">
        <f t="shared" si="3"/>
        <v/>
      </c>
      <c r="AF66" s="616" t="str">
        <f t="shared" si="3"/>
        <v/>
      </c>
      <c r="AG66" s="586" t="str">
        <f t="shared" si="3"/>
        <v/>
      </c>
      <c r="AH66" s="601" t="str">
        <f t="shared" si="3"/>
        <v/>
      </c>
      <c r="AI66" s="601" t="str">
        <f t="shared" si="3"/>
        <v/>
      </c>
      <c r="AJ66" s="601" t="str">
        <f t="shared" si="3"/>
        <v/>
      </c>
      <c r="AK66" s="601" t="str">
        <f t="shared" si="3"/>
        <v/>
      </c>
      <c r="AL66" s="601" t="str">
        <f t="shared" si="3"/>
        <v/>
      </c>
      <c r="AM66" s="616" t="str">
        <f t="shared" si="3"/>
        <v/>
      </c>
      <c r="AN66" s="586" t="str">
        <f t="shared" si="3"/>
        <v/>
      </c>
      <c r="AO66" s="601" t="str">
        <f t="shared" si="3"/>
        <v/>
      </c>
      <c r="AP66" s="601" t="str">
        <f t="shared" si="3"/>
        <v/>
      </c>
      <c r="AQ66" s="601" t="str">
        <f t="shared" si="3"/>
        <v/>
      </c>
      <c r="AR66" s="601" t="str">
        <f t="shared" si="3"/>
        <v/>
      </c>
      <c r="AS66" s="601" t="str">
        <f t="shared" si="3"/>
        <v/>
      </c>
      <c r="AT66" s="616" t="str">
        <f t="shared" si="3"/>
        <v/>
      </c>
      <c r="AU66" s="584" t="str">
        <f t="shared" si="3"/>
        <v/>
      </c>
      <c r="AV66" s="599" t="str">
        <f t="shared" si="3"/>
        <v/>
      </c>
      <c r="AW66" s="614" t="str">
        <f t="shared" si="3"/>
        <v/>
      </c>
      <c r="AX66" s="675"/>
      <c r="AY66" s="688"/>
      <c r="AZ66" s="688"/>
      <c r="BA66" s="711"/>
      <c r="BB66" s="727"/>
      <c r="BC66" s="739"/>
      <c r="BD66" s="739"/>
      <c r="BE66" s="739"/>
      <c r="BF66" s="755"/>
    </row>
    <row r="67" spans="1:73" ht="18.75" customHeight="1">
      <c r="B67" s="432" t="s">
        <v>155</v>
      </c>
      <c r="C67" s="452"/>
      <c r="D67" s="452"/>
      <c r="E67" s="452"/>
      <c r="F67" s="452"/>
      <c r="G67" s="452"/>
      <c r="H67" s="452"/>
      <c r="I67" s="452"/>
      <c r="J67" s="452"/>
      <c r="K67" s="519"/>
      <c r="L67" s="528" t="s">
        <v>130</v>
      </c>
      <c r="M67" s="528"/>
      <c r="N67" s="528"/>
      <c r="O67" s="528"/>
      <c r="P67" s="528"/>
      <c r="Q67" s="528"/>
      <c r="R67" s="572"/>
      <c r="S67" s="587" t="str">
        <f t="shared" ref="S67:AW71" si="4">IF($L67="","",IF(COUNTIFS($F$22:$F$60,$L67,S$22:S$60,"&gt;0")=0,"",COUNTIFS($F$22:$F$60,$L67,S$22:S$60,"&gt;0")))</f>
        <v/>
      </c>
      <c r="T67" s="602" t="str">
        <f t="shared" si="4"/>
        <v/>
      </c>
      <c r="U67" s="602" t="str">
        <f t="shared" si="4"/>
        <v/>
      </c>
      <c r="V67" s="602" t="str">
        <f t="shared" si="4"/>
        <v/>
      </c>
      <c r="W67" s="602" t="str">
        <f t="shared" si="4"/>
        <v/>
      </c>
      <c r="X67" s="602" t="str">
        <f t="shared" si="4"/>
        <v/>
      </c>
      <c r="Y67" s="617" t="str">
        <f t="shared" si="4"/>
        <v/>
      </c>
      <c r="Z67" s="623" t="str">
        <f t="shared" si="4"/>
        <v/>
      </c>
      <c r="AA67" s="602" t="str">
        <f t="shared" si="4"/>
        <v/>
      </c>
      <c r="AB67" s="602" t="str">
        <f t="shared" si="4"/>
        <v/>
      </c>
      <c r="AC67" s="602" t="str">
        <f t="shared" si="4"/>
        <v/>
      </c>
      <c r="AD67" s="602" t="str">
        <f t="shared" si="4"/>
        <v/>
      </c>
      <c r="AE67" s="602" t="str">
        <f t="shared" si="4"/>
        <v/>
      </c>
      <c r="AF67" s="617" t="str">
        <f t="shared" si="4"/>
        <v/>
      </c>
      <c r="AG67" s="602" t="str">
        <f t="shared" si="4"/>
        <v/>
      </c>
      <c r="AH67" s="602" t="str">
        <f t="shared" si="4"/>
        <v/>
      </c>
      <c r="AI67" s="602" t="str">
        <f t="shared" si="4"/>
        <v/>
      </c>
      <c r="AJ67" s="602" t="str">
        <f t="shared" si="4"/>
        <v/>
      </c>
      <c r="AK67" s="602" t="str">
        <f t="shared" si="4"/>
        <v/>
      </c>
      <c r="AL67" s="602" t="str">
        <f t="shared" si="4"/>
        <v/>
      </c>
      <c r="AM67" s="617" t="str">
        <f t="shared" si="4"/>
        <v/>
      </c>
      <c r="AN67" s="602" t="str">
        <f t="shared" si="4"/>
        <v/>
      </c>
      <c r="AO67" s="602" t="str">
        <f t="shared" si="4"/>
        <v/>
      </c>
      <c r="AP67" s="602" t="str">
        <f t="shared" si="4"/>
        <v/>
      </c>
      <c r="AQ67" s="602" t="str">
        <f t="shared" si="4"/>
        <v/>
      </c>
      <c r="AR67" s="602" t="str">
        <f t="shared" si="4"/>
        <v/>
      </c>
      <c r="AS67" s="602" t="str">
        <f t="shared" si="4"/>
        <v/>
      </c>
      <c r="AT67" s="617" t="str">
        <f t="shared" si="4"/>
        <v/>
      </c>
      <c r="AU67" s="602" t="str">
        <f t="shared" si="4"/>
        <v/>
      </c>
      <c r="AV67" s="602" t="str">
        <f t="shared" si="4"/>
        <v/>
      </c>
      <c r="AW67" s="617" t="str">
        <f t="shared" si="4"/>
        <v/>
      </c>
      <c r="AX67" s="675"/>
      <c r="AY67" s="688"/>
      <c r="AZ67" s="688"/>
      <c r="BA67" s="711"/>
      <c r="BB67" s="727"/>
      <c r="BC67" s="739"/>
      <c r="BD67" s="739"/>
      <c r="BE67" s="739"/>
      <c r="BF67" s="755"/>
    </row>
    <row r="68" spans="1:73" ht="18.75" customHeight="1">
      <c r="B68" s="432"/>
      <c r="C68" s="452"/>
      <c r="D68" s="452"/>
      <c r="E68" s="452"/>
      <c r="F68" s="452"/>
      <c r="G68" s="452"/>
      <c r="H68" s="452"/>
      <c r="I68" s="452"/>
      <c r="J68" s="452"/>
      <c r="K68" s="519"/>
      <c r="L68" s="529" t="s">
        <v>466</v>
      </c>
      <c r="M68" s="529"/>
      <c r="N68" s="529"/>
      <c r="O68" s="529"/>
      <c r="P68" s="529"/>
      <c r="Q68" s="529"/>
      <c r="R68" s="573"/>
      <c r="S68" s="588" t="str">
        <f t="shared" si="4"/>
        <v/>
      </c>
      <c r="T68" s="603" t="str">
        <f t="shared" si="4"/>
        <v/>
      </c>
      <c r="U68" s="603" t="str">
        <f t="shared" si="4"/>
        <v/>
      </c>
      <c r="V68" s="603" t="str">
        <f t="shared" si="4"/>
        <v/>
      </c>
      <c r="W68" s="603" t="str">
        <f t="shared" si="4"/>
        <v/>
      </c>
      <c r="X68" s="603" t="str">
        <f t="shared" si="4"/>
        <v/>
      </c>
      <c r="Y68" s="618" t="str">
        <f t="shared" si="4"/>
        <v/>
      </c>
      <c r="Z68" s="624" t="str">
        <f t="shared" si="4"/>
        <v/>
      </c>
      <c r="AA68" s="603" t="str">
        <f t="shared" si="4"/>
        <v/>
      </c>
      <c r="AB68" s="603" t="str">
        <f t="shared" si="4"/>
        <v/>
      </c>
      <c r="AC68" s="603" t="str">
        <f t="shared" si="4"/>
        <v/>
      </c>
      <c r="AD68" s="603" t="str">
        <f t="shared" si="4"/>
        <v/>
      </c>
      <c r="AE68" s="603" t="str">
        <f t="shared" si="4"/>
        <v/>
      </c>
      <c r="AF68" s="618" t="str">
        <f t="shared" si="4"/>
        <v/>
      </c>
      <c r="AG68" s="603" t="str">
        <f t="shared" si="4"/>
        <v/>
      </c>
      <c r="AH68" s="603" t="str">
        <f t="shared" si="4"/>
        <v/>
      </c>
      <c r="AI68" s="603" t="str">
        <f t="shared" si="4"/>
        <v/>
      </c>
      <c r="AJ68" s="603" t="str">
        <f t="shared" si="4"/>
        <v/>
      </c>
      <c r="AK68" s="603" t="str">
        <f t="shared" si="4"/>
        <v/>
      </c>
      <c r="AL68" s="603" t="str">
        <f t="shared" si="4"/>
        <v/>
      </c>
      <c r="AM68" s="618" t="str">
        <f t="shared" si="4"/>
        <v/>
      </c>
      <c r="AN68" s="603" t="str">
        <f t="shared" si="4"/>
        <v/>
      </c>
      <c r="AO68" s="603" t="str">
        <f t="shared" si="4"/>
        <v/>
      </c>
      <c r="AP68" s="603" t="str">
        <f t="shared" si="4"/>
        <v/>
      </c>
      <c r="AQ68" s="603" t="str">
        <f t="shared" si="4"/>
        <v/>
      </c>
      <c r="AR68" s="603" t="str">
        <f t="shared" si="4"/>
        <v/>
      </c>
      <c r="AS68" s="603" t="str">
        <f t="shared" si="4"/>
        <v/>
      </c>
      <c r="AT68" s="618" t="str">
        <f t="shared" si="4"/>
        <v/>
      </c>
      <c r="AU68" s="603" t="str">
        <f t="shared" si="4"/>
        <v/>
      </c>
      <c r="AV68" s="603" t="str">
        <f t="shared" si="4"/>
        <v/>
      </c>
      <c r="AW68" s="618" t="str">
        <f t="shared" si="4"/>
        <v/>
      </c>
      <c r="AX68" s="675"/>
      <c r="AY68" s="688"/>
      <c r="AZ68" s="688"/>
      <c r="BA68" s="711"/>
      <c r="BB68" s="727"/>
      <c r="BC68" s="739"/>
      <c r="BD68" s="739"/>
      <c r="BE68" s="739"/>
      <c r="BF68" s="755"/>
    </row>
    <row r="69" spans="1:73" ht="18.75" customHeight="1">
      <c r="B69" s="432"/>
      <c r="C69" s="452"/>
      <c r="D69" s="452"/>
      <c r="E69" s="452"/>
      <c r="F69" s="452"/>
      <c r="G69" s="452"/>
      <c r="H69" s="452"/>
      <c r="I69" s="452"/>
      <c r="J69" s="452"/>
      <c r="K69" s="519"/>
      <c r="L69" s="529" t="s">
        <v>505</v>
      </c>
      <c r="M69" s="529"/>
      <c r="N69" s="529"/>
      <c r="O69" s="529"/>
      <c r="P69" s="529"/>
      <c r="Q69" s="529"/>
      <c r="R69" s="573"/>
      <c r="S69" s="588" t="str">
        <f t="shared" si="4"/>
        <v/>
      </c>
      <c r="T69" s="603" t="str">
        <f t="shared" si="4"/>
        <v/>
      </c>
      <c r="U69" s="603" t="str">
        <f t="shared" si="4"/>
        <v/>
      </c>
      <c r="V69" s="603" t="str">
        <f t="shared" si="4"/>
        <v/>
      </c>
      <c r="W69" s="603" t="str">
        <f t="shared" si="4"/>
        <v/>
      </c>
      <c r="X69" s="603" t="str">
        <f t="shared" si="4"/>
        <v/>
      </c>
      <c r="Y69" s="618" t="str">
        <f t="shared" si="4"/>
        <v/>
      </c>
      <c r="Z69" s="624" t="str">
        <f t="shared" si="4"/>
        <v/>
      </c>
      <c r="AA69" s="603" t="str">
        <f t="shared" si="4"/>
        <v/>
      </c>
      <c r="AB69" s="603" t="str">
        <f t="shared" si="4"/>
        <v/>
      </c>
      <c r="AC69" s="603" t="str">
        <f t="shared" si="4"/>
        <v/>
      </c>
      <c r="AD69" s="603" t="str">
        <f t="shared" si="4"/>
        <v/>
      </c>
      <c r="AE69" s="603" t="str">
        <f t="shared" si="4"/>
        <v/>
      </c>
      <c r="AF69" s="618" t="str">
        <f t="shared" si="4"/>
        <v/>
      </c>
      <c r="AG69" s="603" t="str">
        <f t="shared" si="4"/>
        <v/>
      </c>
      <c r="AH69" s="603" t="str">
        <f t="shared" si="4"/>
        <v/>
      </c>
      <c r="AI69" s="603" t="str">
        <f t="shared" si="4"/>
        <v/>
      </c>
      <c r="AJ69" s="603" t="str">
        <f t="shared" si="4"/>
        <v/>
      </c>
      <c r="AK69" s="603" t="str">
        <f t="shared" si="4"/>
        <v/>
      </c>
      <c r="AL69" s="603" t="str">
        <f t="shared" si="4"/>
        <v/>
      </c>
      <c r="AM69" s="618" t="str">
        <f t="shared" si="4"/>
        <v/>
      </c>
      <c r="AN69" s="603" t="str">
        <f t="shared" si="4"/>
        <v/>
      </c>
      <c r="AO69" s="603" t="str">
        <f t="shared" si="4"/>
        <v/>
      </c>
      <c r="AP69" s="603" t="str">
        <f t="shared" si="4"/>
        <v/>
      </c>
      <c r="AQ69" s="603" t="str">
        <f t="shared" si="4"/>
        <v/>
      </c>
      <c r="AR69" s="603" t="str">
        <f t="shared" si="4"/>
        <v/>
      </c>
      <c r="AS69" s="603" t="str">
        <f t="shared" si="4"/>
        <v/>
      </c>
      <c r="AT69" s="618" t="str">
        <f t="shared" si="4"/>
        <v/>
      </c>
      <c r="AU69" s="603" t="str">
        <f t="shared" si="4"/>
        <v/>
      </c>
      <c r="AV69" s="603" t="str">
        <f t="shared" si="4"/>
        <v/>
      </c>
      <c r="AW69" s="618" t="str">
        <f t="shared" si="4"/>
        <v/>
      </c>
      <c r="AX69" s="675"/>
      <c r="AY69" s="688"/>
      <c r="AZ69" s="688"/>
      <c r="BA69" s="711"/>
      <c r="BB69" s="727"/>
      <c r="BC69" s="739"/>
      <c r="BD69" s="739"/>
      <c r="BE69" s="739"/>
      <c r="BF69" s="755"/>
    </row>
    <row r="70" spans="1:73" ht="18.75" customHeight="1">
      <c r="B70" s="432"/>
      <c r="C70" s="452"/>
      <c r="D70" s="452"/>
      <c r="E70" s="452"/>
      <c r="F70" s="452"/>
      <c r="G70" s="452"/>
      <c r="H70" s="452"/>
      <c r="I70" s="452"/>
      <c r="J70" s="452"/>
      <c r="K70" s="519"/>
      <c r="L70" s="529" t="s">
        <v>149</v>
      </c>
      <c r="M70" s="529"/>
      <c r="N70" s="529"/>
      <c r="O70" s="529"/>
      <c r="P70" s="529"/>
      <c r="Q70" s="529"/>
      <c r="R70" s="573"/>
      <c r="S70" s="588" t="str">
        <f t="shared" si="4"/>
        <v/>
      </c>
      <c r="T70" s="603" t="str">
        <f t="shared" si="4"/>
        <v/>
      </c>
      <c r="U70" s="603" t="str">
        <f t="shared" si="4"/>
        <v/>
      </c>
      <c r="V70" s="603" t="str">
        <f t="shared" si="4"/>
        <v/>
      </c>
      <c r="W70" s="603" t="str">
        <f t="shared" si="4"/>
        <v/>
      </c>
      <c r="X70" s="603" t="str">
        <f t="shared" si="4"/>
        <v/>
      </c>
      <c r="Y70" s="618" t="str">
        <f t="shared" si="4"/>
        <v/>
      </c>
      <c r="Z70" s="624" t="str">
        <f t="shared" si="4"/>
        <v/>
      </c>
      <c r="AA70" s="603" t="str">
        <f t="shared" si="4"/>
        <v/>
      </c>
      <c r="AB70" s="603" t="str">
        <f t="shared" si="4"/>
        <v/>
      </c>
      <c r="AC70" s="603" t="str">
        <f t="shared" si="4"/>
        <v/>
      </c>
      <c r="AD70" s="603" t="str">
        <f t="shared" si="4"/>
        <v/>
      </c>
      <c r="AE70" s="603" t="str">
        <f t="shared" si="4"/>
        <v/>
      </c>
      <c r="AF70" s="618" t="str">
        <f t="shared" si="4"/>
        <v/>
      </c>
      <c r="AG70" s="603" t="str">
        <f t="shared" si="4"/>
        <v/>
      </c>
      <c r="AH70" s="603" t="str">
        <f t="shared" si="4"/>
        <v/>
      </c>
      <c r="AI70" s="603" t="str">
        <f t="shared" si="4"/>
        <v/>
      </c>
      <c r="AJ70" s="603" t="str">
        <f t="shared" si="4"/>
        <v/>
      </c>
      <c r="AK70" s="603" t="str">
        <f t="shared" si="4"/>
        <v/>
      </c>
      <c r="AL70" s="603" t="str">
        <f t="shared" si="4"/>
        <v/>
      </c>
      <c r="AM70" s="618" t="str">
        <f t="shared" si="4"/>
        <v/>
      </c>
      <c r="AN70" s="603" t="str">
        <f t="shared" si="4"/>
        <v/>
      </c>
      <c r="AO70" s="603" t="str">
        <f t="shared" si="4"/>
        <v/>
      </c>
      <c r="AP70" s="603" t="str">
        <f t="shared" si="4"/>
        <v/>
      </c>
      <c r="AQ70" s="603" t="str">
        <f t="shared" si="4"/>
        <v/>
      </c>
      <c r="AR70" s="603" t="str">
        <f t="shared" si="4"/>
        <v/>
      </c>
      <c r="AS70" s="603" t="str">
        <f t="shared" si="4"/>
        <v/>
      </c>
      <c r="AT70" s="618" t="str">
        <f t="shared" si="4"/>
        <v/>
      </c>
      <c r="AU70" s="603" t="str">
        <f t="shared" si="4"/>
        <v/>
      </c>
      <c r="AV70" s="603" t="str">
        <f t="shared" si="4"/>
        <v/>
      </c>
      <c r="AW70" s="618" t="str">
        <f t="shared" si="4"/>
        <v/>
      </c>
      <c r="AX70" s="675"/>
      <c r="AY70" s="688"/>
      <c r="AZ70" s="688"/>
      <c r="BA70" s="711"/>
      <c r="BB70" s="727"/>
      <c r="BC70" s="739"/>
      <c r="BD70" s="739"/>
      <c r="BE70" s="739"/>
      <c r="BF70" s="755"/>
    </row>
    <row r="71" spans="1:73" ht="18.75" customHeight="1">
      <c r="B71" s="433"/>
      <c r="C71" s="453"/>
      <c r="D71" s="453"/>
      <c r="E71" s="453"/>
      <c r="F71" s="453"/>
      <c r="G71" s="453"/>
      <c r="H71" s="453"/>
      <c r="I71" s="453"/>
      <c r="J71" s="453"/>
      <c r="K71" s="520"/>
      <c r="L71" s="530"/>
      <c r="M71" s="530"/>
      <c r="N71" s="530"/>
      <c r="O71" s="530"/>
      <c r="P71" s="530"/>
      <c r="Q71" s="530"/>
      <c r="R71" s="574"/>
      <c r="S71" s="589" t="str">
        <f t="shared" si="4"/>
        <v/>
      </c>
      <c r="T71" s="604" t="str">
        <f t="shared" si="4"/>
        <v/>
      </c>
      <c r="U71" s="604" t="str">
        <f t="shared" si="4"/>
        <v/>
      </c>
      <c r="V71" s="604" t="str">
        <f t="shared" si="4"/>
        <v/>
      </c>
      <c r="W71" s="604" t="str">
        <f t="shared" si="4"/>
        <v/>
      </c>
      <c r="X71" s="604" t="str">
        <f t="shared" si="4"/>
        <v/>
      </c>
      <c r="Y71" s="619" t="str">
        <f t="shared" si="4"/>
        <v/>
      </c>
      <c r="Z71" s="625" t="str">
        <f t="shared" si="4"/>
        <v/>
      </c>
      <c r="AA71" s="604" t="str">
        <f t="shared" si="4"/>
        <v/>
      </c>
      <c r="AB71" s="604" t="str">
        <f t="shared" si="4"/>
        <v/>
      </c>
      <c r="AC71" s="604" t="str">
        <f t="shared" si="4"/>
        <v/>
      </c>
      <c r="AD71" s="604" t="str">
        <f t="shared" si="4"/>
        <v/>
      </c>
      <c r="AE71" s="604" t="str">
        <f t="shared" si="4"/>
        <v/>
      </c>
      <c r="AF71" s="619" t="str">
        <f t="shared" si="4"/>
        <v/>
      </c>
      <c r="AG71" s="604" t="str">
        <f t="shared" si="4"/>
        <v/>
      </c>
      <c r="AH71" s="604" t="str">
        <f t="shared" si="4"/>
        <v/>
      </c>
      <c r="AI71" s="604" t="str">
        <f t="shared" si="4"/>
        <v/>
      </c>
      <c r="AJ71" s="604" t="str">
        <f t="shared" si="4"/>
        <v/>
      </c>
      <c r="AK71" s="604" t="str">
        <f t="shared" si="4"/>
        <v/>
      </c>
      <c r="AL71" s="604" t="str">
        <f t="shared" si="4"/>
        <v/>
      </c>
      <c r="AM71" s="619" t="str">
        <f t="shared" si="4"/>
        <v/>
      </c>
      <c r="AN71" s="604" t="str">
        <f t="shared" si="4"/>
        <v/>
      </c>
      <c r="AO71" s="604" t="str">
        <f t="shared" si="4"/>
        <v/>
      </c>
      <c r="AP71" s="604" t="str">
        <f t="shared" si="4"/>
        <v/>
      </c>
      <c r="AQ71" s="604" t="str">
        <f t="shared" si="4"/>
        <v/>
      </c>
      <c r="AR71" s="604" t="str">
        <f t="shared" si="4"/>
        <v/>
      </c>
      <c r="AS71" s="604" t="str">
        <f t="shared" si="4"/>
        <v/>
      </c>
      <c r="AT71" s="619" t="str">
        <f t="shared" si="4"/>
        <v/>
      </c>
      <c r="AU71" s="604" t="str">
        <f t="shared" si="4"/>
        <v/>
      </c>
      <c r="AV71" s="604" t="str">
        <f t="shared" si="4"/>
        <v/>
      </c>
      <c r="AW71" s="619" t="str">
        <f t="shared" si="4"/>
        <v/>
      </c>
      <c r="AX71" s="676"/>
      <c r="AY71" s="689"/>
      <c r="AZ71" s="689"/>
      <c r="BA71" s="712"/>
      <c r="BB71" s="728"/>
      <c r="BC71" s="740"/>
      <c r="BD71" s="740"/>
      <c r="BE71" s="740"/>
      <c r="BF71" s="756"/>
    </row>
    <row r="72" spans="1:73" ht="13.5" customHeight="1">
      <c r="C72" s="454"/>
      <c r="D72" s="454"/>
      <c r="E72" s="454"/>
      <c r="F72" s="454"/>
      <c r="G72" s="497"/>
      <c r="H72" s="507"/>
      <c r="AF72" s="456"/>
    </row>
    <row r="73" spans="1:73" ht="11.45" customHeight="1">
      <c r="H73" s="508"/>
      <c r="I73" s="508"/>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508"/>
      <c r="AK73" s="508"/>
      <c r="AL73" s="508"/>
      <c r="AM73" s="508"/>
      <c r="AN73" s="508"/>
      <c r="AO73" s="508"/>
      <c r="AP73" s="508"/>
      <c r="AQ73" s="508"/>
      <c r="AR73" s="508"/>
      <c r="AS73" s="508"/>
      <c r="AT73" s="508"/>
      <c r="AU73" s="508"/>
      <c r="AV73" s="508"/>
      <c r="AW73" s="508"/>
      <c r="AX73" s="508"/>
      <c r="AY73" s="508"/>
      <c r="AZ73" s="508"/>
      <c r="BA73" s="508"/>
    </row>
    <row r="74" spans="1:73" ht="20.25" customHeight="1">
      <c r="A74" s="416"/>
      <c r="B74" s="416"/>
      <c r="G74" s="416"/>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16"/>
      <c r="AK74" s="416"/>
      <c r="AL74" s="416"/>
      <c r="AM74" s="416"/>
      <c r="AN74" s="416"/>
      <c r="AO74" s="416"/>
      <c r="AP74" s="416"/>
      <c r="AQ74" s="416"/>
      <c r="AR74" s="416"/>
      <c r="AS74" s="416"/>
      <c r="AT74" s="416"/>
      <c r="AU74" s="416"/>
      <c r="AV74" s="416"/>
      <c r="BN74" s="743"/>
      <c r="BO74" s="757"/>
      <c r="BP74" s="743"/>
      <c r="BQ74" s="743"/>
      <c r="BR74" s="743"/>
      <c r="BS74" s="758"/>
      <c r="BT74" s="759"/>
      <c r="BU74" s="759"/>
    </row>
    <row r="75" spans="1:73" ht="20.25" customHeight="1">
      <c r="C75" s="455"/>
      <c r="D75" s="455"/>
      <c r="E75" s="455"/>
      <c r="F75" s="455"/>
      <c r="G75" s="455"/>
      <c r="H75" s="456"/>
      <c r="I75" s="456"/>
    </row>
    <row r="76" spans="1:73" ht="20.25" customHeight="1">
      <c r="C76" s="455"/>
      <c r="D76" s="455"/>
      <c r="E76" s="455"/>
      <c r="F76" s="455"/>
      <c r="G76" s="455"/>
      <c r="H76" s="456"/>
      <c r="I76" s="456"/>
    </row>
    <row r="77" spans="1:73" ht="20.25" customHeight="1">
      <c r="C77" s="456"/>
      <c r="D77" s="456"/>
      <c r="E77" s="456"/>
      <c r="F77" s="456"/>
      <c r="G77" s="456"/>
    </row>
    <row r="78" spans="1:73" ht="20.25" customHeight="1">
      <c r="C78" s="456"/>
      <c r="D78" s="456"/>
      <c r="E78" s="456"/>
      <c r="F78" s="456"/>
      <c r="G78" s="456"/>
    </row>
    <row r="79" spans="1:73" ht="20.25" customHeight="1">
      <c r="C79" s="456"/>
      <c r="D79" s="456"/>
      <c r="E79" s="456"/>
      <c r="F79" s="456"/>
      <c r="G79" s="456"/>
    </row>
    <row r="80" spans="1:73" ht="20.25" customHeight="1">
      <c r="C80" s="456"/>
      <c r="D80" s="456"/>
      <c r="E80" s="456"/>
      <c r="F80" s="456"/>
      <c r="G80" s="456"/>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35"/>
  <conditionalFormatting sqref="S24 S62:BA71">
    <cfRule type="expression" dxfId="547" priority="783">
      <formula>INDIRECT(ADDRESS(ROW(),COLUMN()))=TRUNC(INDIRECT(ADDRESS(ROW(),COLUMN())))</formula>
    </cfRule>
  </conditionalFormatting>
  <conditionalFormatting sqref="S23">
    <cfRule type="expression" dxfId="546" priority="782">
      <formula>INDIRECT(ADDRESS(ROW(),COLUMN()))=TRUNC(INDIRECT(ADDRESS(ROW(),COLUMN())))</formula>
    </cfRule>
  </conditionalFormatting>
  <conditionalFormatting sqref="T24:Y24">
    <cfRule type="expression" dxfId="545" priority="781">
      <formula>INDIRECT(ADDRESS(ROW(),COLUMN()))=TRUNC(INDIRECT(ADDRESS(ROW(),COLUMN())))</formula>
    </cfRule>
  </conditionalFormatting>
  <conditionalFormatting sqref="T23:Y23">
    <cfRule type="expression" dxfId="544" priority="780">
      <formula>INDIRECT(ADDRESS(ROW(),COLUMN()))=TRUNC(INDIRECT(ADDRESS(ROW(),COLUMN())))</formula>
    </cfRule>
  </conditionalFormatting>
  <conditionalFormatting sqref="AX23:BA24">
    <cfRule type="expression" dxfId="543" priority="763">
      <formula>INDIRECT(ADDRESS(ROW(),COLUMN()))=TRUNC(INDIRECT(ADDRESS(ROW(),COLUMN())))</formula>
    </cfRule>
  </conditionalFormatting>
  <conditionalFormatting sqref="BC14:BD14">
    <cfRule type="expression" dxfId="542" priority="509">
      <formula>INDIRECT(ADDRESS(ROW(),COLUMN()))=TRUNC(INDIRECT(ADDRESS(ROW(),COLUMN())))</formula>
    </cfRule>
  </conditionalFormatting>
  <conditionalFormatting sqref="Z24">
    <cfRule type="expression" dxfId="541" priority="508">
      <formula>INDIRECT(ADDRESS(ROW(),COLUMN()))=TRUNC(INDIRECT(ADDRESS(ROW(),COLUMN())))</formula>
    </cfRule>
  </conditionalFormatting>
  <conditionalFormatting sqref="Z23">
    <cfRule type="expression" dxfId="540" priority="507">
      <formula>INDIRECT(ADDRESS(ROW(),COLUMN()))=TRUNC(INDIRECT(ADDRESS(ROW(),COLUMN())))</formula>
    </cfRule>
  </conditionalFormatting>
  <conditionalFormatting sqref="AA24:AF24">
    <cfRule type="expression" dxfId="539" priority="506">
      <formula>INDIRECT(ADDRESS(ROW(),COLUMN()))=TRUNC(INDIRECT(ADDRESS(ROW(),COLUMN())))</formula>
    </cfRule>
  </conditionalFormatting>
  <conditionalFormatting sqref="AA23:AF23">
    <cfRule type="expression" dxfId="538" priority="505">
      <formula>INDIRECT(ADDRESS(ROW(),COLUMN()))=TRUNC(INDIRECT(ADDRESS(ROW(),COLUMN())))</formula>
    </cfRule>
  </conditionalFormatting>
  <conditionalFormatting sqref="AG24">
    <cfRule type="expression" dxfId="537" priority="504">
      <formula>INDIRECT(ADDRESS(ROW(),COLUMN()))=TRUNC(INDIRECT(ADDRESS(ROW(),COLUMN())))</formula>
    </cfRule>
  </conditionalFormatting>
  <conditionalFormatting sqref="AG23">
    <cfRule type="expression" dxfId="536" priority="503">
      <formula>INDIRECT(ADDRESS(ROW(),COLUMN()))=TRUNC(INDIRECT(ADDRESS(ROW(),COLUMN())))</formula>
    </cfRule>
  </conditionalFormatting>
  <conditionalFormatting sqref="AH24:AM24">
    <cfRule type="expression" dxfId="535" priority="502">
      <formula>INDIRECT(ADDRESS(ROW(),COLUMN()))=TRUNC(INDIRECT(ADDRESS(ROW(),COLUMN())))</formula>
    </cfRule>
  </conditionalFormatting>
  <conditionalFormatting sqref="AH23:AM23">
    <cfRule type="expression" dxfId="534" priority="501">
      <formula>INDIRECT(ADDRESS(ROW(),COLUMN()))=TRUNC(INDIRECT(ADDRESS(ROW(),COLUMN())))</formula>
    </cfRule>
  </conditionalFormatting>
  <conditionalFormatting sqref="AN24">
    <cfRule type="expression" dxfId="533" priority="500">
      <formula>INDIRECT(ADDRESS(ROW(),COLUMN()))=TRUNC(INDIRECT(ADDRESS(ROW(),COLUMN())))</formula>
    </cfRule>
  </conditionalFormatting>
  <conditionalFormatting sqref="AN23">
    <cfRule type="expression" dxfId="532" priority="499">
      <formula>INDIRECT(ADDRESS(ROW(),COLUMN()))=TRUNC(INDIRECT(ADDRESS(ROW(),COLUMN())))</formula>
    </cfRule>
  </conditionalFormatting>
  <conditionalFormatting sqref="AO24:AT24">
    <cfRule type="expression" dxfId="531" priority="498">
      <formula>INDIRECT(ADDRESS(ROW(),COLUMN()))=TRUNC(INDIRECT(ADDRESS(ROW(),COLUMN())))</formula>
    </cfRule>
  </conditionalFormatting>
  <conditionalFormatting sqref="AO23:AT23">
    <cfRule type="expression" dxfId="530" priority="497">
      <formula>INDIRECT(ADDRESS(ROW(),COLUMN()))=TRUNC(INDIRECT(ADDRESS(ROW(),COLUMN())))</formula>
    </cfRule>
  </conditionalFormatting>
  <conditionalFormatting sqref="AU24">
    <cfRule type="expression" dxfId="529" priority="496">
      <formula>INDIRECT(ADDRESS(ROW(),COLUMN()))=TRUNC(INDIRECT(ADDRESS(ROW(),COLUMN())))</formula>
    </cfRule>
  </conditionalFormatting>
  <conditionalFormatting sqref="AU23">
    <cfRule type="expression" dxfId="528" priority="495">
      <formula>INDIRECT(ADDRESS(ROW(),COLUMN()))=TRUNC(INDIRECT(ADDRESS(ROW(),COLUMN())))</formula>
    </cfRule>
  </conditionalFormatting>
  <conditionalFormatting sqref="AV24:AW24">
    <cfRule type="expression" dxfId="527" priority="494">
      <formula>INDIRECT(ADDRESS(ROW(),COLUMN()))=TRUNC(INDIRECT(ADDRESS(ROW(),COLUMN())))</formula>
    </cfRule>
  </conditionalFormatting>
  <conditionalFormatting sqref="AV23:AW23">
    <cfRule type="expression" dxfId="526" priority="493">
      <formula>INDIRECT(ADDRESS(ROW(),COLUMN()))=TRUNC(INDIRECT(ADDRESS(ROW(),COLUMN())))</formula>
    </cfRule>
  </conditionalFormatting>
  <conditionalFormatting sqref="S27">
    <cfRule type="expression" dxfId="525" priority="252">
      <formula>INDIRECT(ADDRESS(ROW(),COLUMN()))=TRUNC(INDIRECT(ADDRESS(ROW(),COLUMN())))</formula>
    </cfRule>
  </conditionalFormatting>
  <conditionalFormatting sqref="S26">
    <cfRule type="expression" dxfId="524" priority="251">
      <formula>INDIRECT(ADDRESS(ROW(),COLUMN()))=TRUNC(INDIRECT(ADDRESS(ROW(),COLUMN())))</formula>
    </cfRule>
  </conditionalFormatting>
  <conditionalFormatting sqref="T27:Y27">
    <cfRule type="expression" dxfId="523" priority="250">
      <formula>INDIRECT(ADDRESS(ROW(),COLUMN()))=TRUNC(INDIRECT(ADDRESS(ROW(),COLUMN())))</formula>
    </cfRule>
  </conditionalFormatting>
  <conditionalFormatting sqref="T26:Y26">
    <cfRule type="expression" dxfId="522" priority="249">
      <formula>INDIRECT(ADDRESS(ROW(),COLUMN()))=TRUNC(INDIRECT(ADDRESS(ROW(),COLUMN())))</formula>
    </cfRule>
  </conditionalFormatting>
  <conditionalFormatting sqref="AX26:BA27">
    <cfRule type="expression" dxfId="521" priority="248">
      <formula>INDIRECT(ADDRESS(ROW(),COLUMN()))=TRUNC(INDIRECT(ADDRESS(ROW(),COLUMN())))</formula>
    </cfRule>
  </conditionalFormatting>
  <conditionalFormatting sqref="Z27">
    <cfRule type="expression" dxfId="520" priority="247">
      <formula>INDIRECT(ADDRESS(ROW(),COLUMN()))=TRUNC(INDIRECT(ADDRESS(ROW(),COLUMN())))</formula>
    </cfRule>
  </conditionalFormatting>
  <conditionalFormatting sqref="Z26">
    <cfRule type="expression" dxfId="519" priority="246">
      <formula>INDIRECT(ADDRESS(ROW(),COLUMN()))=TRUNC(INDIRECT(ADDRESS(ROW(),COLUMN())))</formula>
    </cfRule>
  </conditionalFormatting>
  <conditionalFormatting sqref="AA27:AF27">
    <cfRule type="expression" dxfId="518" priority="245">
      <formula>INDIRECT(ADDRESS(ROW(),COLUMN()))=TRUNC(INDIRECT(ADDRESS(ROW(),COLUMN())))</formula>
    </cfRule>
  </conditionalFormatting>
  <conditionalFormatting sqref="AA26:AF26">
    <cfRule type="expression" dxfId="517" priority="244">
      <formula>INDIRECT(ADDRESS(ROW(),COLUMN()))=TRUNC(INDIRECT(ADDRESS(ROW(),COLUMN())))</formula>
    </cfRule>
  </conditionalFormatting>
  <conditionalFormatting sqref="AG27">
    <cfRule type="expression" dxfId="516" priority="243">
      <formula>INDIRECT(ADDRESS(ROW(),COLUMN()))=TRUNC(INDIRECT(ADDRESS(ROW(),COLUMN())))</formula>
    </cfRule>
  </conditionalFormatting>
  <conditionalFormatting sqref="AG26">
    <cfRule type="expression" dxfId="515" priority="242">
      <formula>INDIRECT(ADDRESS(ROW(),COLUMN()))=TRUNC(INDIRECT(ADDRESS(ROW(),COLUMN())))</formula>
    </cfRule>
  </conditionalFormatting>
  <conditionalFormatting sqref="AH27:AM27">
    <cfRule type="expression" dxfId="514" priority="241">
      <formula>INDIRECT(ADDRESS(ROW(),COLUMN()))=TRUNC(INDIRECT(ADDRESS(ROW(),COLUMN())))</formula>
    </cfRule>
  </conditionalFormatting>
  <conditionalFormatting sqref="AH26:AM26">
    <cfRule type="expression" dxfId="513" priority="240">
      <formula>INDIRECT(ADDRESS(ROW(),COLUMN()))=TRUNC(INDIRECT(ADDRESS(ROW(),COLUMN())))</formula>
    </cfRule>
  </conditionalFormatting>
  <conditionalFormatting sqref="AN27">
    <cfRule type="expression" dxfId="512" priority="239">
      <formula>INDIRECT(ADDRESS(ROW(),COLUMN()))=TRUNC(INDIRECT(ADDRESS(ROW(),COLUMN())))</formula>
    </cfRule>
  </conditionalFormatting>
  <conditionalFormatting sqref="AN26">
    <cfRule type="expression" dxfId="511" priority="238">
      <formula>INDIRECT(ADDRESS(ROW(),COLUMN()))=TRUNC(INDIRECT(ADDRESS(ROW(),COLUMN())))</formula>
    </cfRule>
  </conditionalFormatting>
  <conditionalFormatting sqref="AO27:AT27">
    <cfRule type="expression" dxfId="510" priority="237">
      <formula>INDIRECT(ADDRESS(ROW(),COLUMN()))=TRUNC(INDIRECT(ADDRESS(ROW(),COLUMN())))</formula>
    </cfRule>
  </conditionalFormatting>
  <conditionalFormatting sqref="AO26:AT26">
    <cfRule type="expression" dxfId="509" priority="236">
      <formula>INDIRECT(ADDRESS(ROW(),COLUMN()))=TRUNC(INDIRECT(ADDRESS(ROW(),COLUMN())))</formula>
    </cfRule>
  </conditionalFormatting>
  <conditionalFormatting sqref="AU27">
    <cfRule type="expression" dxfId="508" priority="235">
      <formula>INDIRECT(ADDRESS(ROW(),COLUMN()))=TRUNC(INDIRECT(ADDRESS(ROW(),COLUMN())))</formula>
    </cfRule>
  </conditionalFormatting>
  <conditionalFormatting sqref="AU26">
    <cfRule type="expression" dxfId="507" priority="234">
      <formula>INDIRECT(ADDRESS(ROW(),COLUMN()))=TRUNC(INDIRECT(ADDRESS(ROW(),COLUMN())))</formula>
    </cfRule>
  </conditionalFormatting>
  <conditionalFormatting sqref="AV27:AW27">
    <cfRule type="expression" dxfId="506" priority="233">
      <formula>INDIRECT(ADDRESS(ROW(),COLUMN()))=TRUNC(INDIRECT(ADDRESS(ROW(),COLUMN())))</formula>
    </cfRule>
  </conditionalFormatting>
  <conditionalFormatting sqref="AV26:AW26">
    <cfRule type="expression" dxfId="505" priority="232">
      <formula>INDIRECT(ADDRESS(ROW(),COLUMN()))=TRUNC(INDIRECT(ADDRESS(ROW(),COLUMN())))</formula>
    </cfRule>
  </conditionalFormatting>
  <conditionalFormatting sqref="S30">
    <cfRule type="expression" dxfId="504" priority="231">
      <formula>INDIRECT(ADDRESS(ROW(),COLUMN()))=TRUNC(INDIRECT(ADDRESS(ROW(),COLUMN())))</formula>
    </cfRule>
  </conditionalFormatting>
  <conditionalFormatting sqref="S29">
    <cfRule type="expression" dxfId="503" priority="230">
      <formula>INDIRECT(ADDRESS(ROW(),COLUMN()))=TRUNC(INDIRECT(ADDRESS(ROW(),COLUMN())))</formula>
    </cfRule>
  </conditionalFormatting>
  <conditionalFormatting sqref="T30:Y30">
    <cfRule type="expression" dxfId="502" priority="229">
      <formula>INDIRECT(ADDRESS(ROW(),COLUMN()))=TRUNC(INDIRECT(ADDRESS(ROW(),COLUMN())))</formula>
    </cfRule>
  </conditionalFormatting>
  <conditionalFormatting sqref="T29:Y29">
    <cfRule type="expression" dxfId="501" priority="228">
      <formula>INDIRECT(ADDRESS(ROW(),COLUMN()))=TRUNC(INDIRECT(ADDRESS(ROW(),COLUMN())))</formula>
    </cfRule>
  </conditionalFormatting>
  <conditionalFormatting sqref="AX29:BA30">
    <cfRule type="expression" dxfId="500" priority="227">
      <formula>INDIRECT(ADDRESS(ROW(),COLUMN()))=TRUNC(INDIRECT(ADDRESS(ROW(),COLUMN())))</formula>
    </cfRule>
  </conditionalFormatting>
  <conditionalFormatting sqref="Z30">
    <cfRule type="expression" dxfId="499" priority="226">
      <formula>INDIRECT(ADDRESS(ROW(),COLUMN()))=TRUNC(INDIRECT(ADDRESS(ROW(),COLUMN())))</formula>
    </cfRule>
  </conditionalFormatting>
  <conditionalFormatting sqref="Z29">
    <cfRule type="expression" dxfId="498" priority="225">
      <formula>INDIRECT(ADDRESS(ROW(),COLUMN()))=TRUNC(INDIRECT(ADDRESS(ROW(),COLUMN())))</formula>
    </cfRule>
  </conditionalFormatting>
  <conditionalFormatting sqref="AA30:AF30">
    <cfRule type="expression" dxfId="497" priority="224">
      <formula>INDIRECT(ADDRESS(ROW(),COLUMN()))=TRUNC(INDIRECT(ADDRESS(ROW(),COLUMN())))</formula>
    </cfRule>
  </conditionalFormatting>
  <conditionalFormatting sqref="AA29:AF29">
    <cfRule type="expression" dxfId="496" priority="223">
      <formula>INDIRECT(ADDRESS(ROW(),COLUMN()))=TRUNC(INDIRECT(ADDRESS(ROW(),COLUMN())))</formula>
    </cfRule>
  </conditionalFormatting>
  <conditionalFormatting sqref="AG30">
    <cfRule type="expression" dxfId="495" priority="222">
      <formula>INDIRECT(ADDRESS(ROW(),COLUMN()))=TRUNC(INDIRECT(ADDRESS(ROW(),COLUMN())))</formula>
    </cfRule>
  </conditionalFormatting>
  <conditionalFormatting sqref="AG29">
    <cfRule type="expression" dxfId="494" priority="221">
      <formula>INDIRECT(ADDRESS(ROW(),COLUMN()))=TRUNC(INDIRECT(ADDRESS(ROW(),COLUMN())))</formula>
    </cfRule>
  </conditionalFormatting>
  <conditionalFormatting sqref="AH30:AM30">
    <cfRule type="expression" dxfId="493" priority="220">
      <formula>INDIRECT(ADDRESS(ROW(),COLUMN()))=TRUNC(INDIRECT(ADDRESS(ROW(),COLUMN())))</formula>
    </cfRule>
  </conditionalFormatting>
  <conditionalFormatting sqref="AH29:AM29">
    <cfRule type="expression" dxfId="492" priority="219">
      <formula>INDIRECT(ADDRESS(ROW(),COLUMN()))=TRUNC(INDIRECT(ADDRESS(ROW(),COLUMN())))</formula>
    </cfRule>
  </conditionalFormatting>
  <conditionalFormatting sqref="AN30">
    <cfRule type="expression" dxfId="491" priority="218">
      <formula>INDIRECT(ADDRESS(ROW(),COLUMN()))=TRUNC(INDIRECT(ADDRESS(ROW(),COLUMN())))</formula>
    </cfRule>
  </conditionalFormatting>
  <conditionalFormatting sqref="AN29">
    <cfRule type="expression" dxfId="490" priority="217">
      <formula>INDIRECT(ADDRESS(ROW(),COLUMN()))=TRUNC(INDIRECT(ADDRESS(ROW(),COLUMN())))</formula>
    </cfRule>
  </conditionalFormatting>
  <conditionalFormatting sqref="AO30:AT30">
    <cfRule type="expression" dxfId="489" priority="216">
      <formula>INDIRECT(ADDRESS(ROW(),COLUMN()))=TRUNC(INDIRECT(ADDRESS(ROW(),COLUMN())))</formula>
    </cfRule>
  </conditionalFormatting>
  <conditionalFormatting sqref="AO29:AT29">
    <cfRule type="expression" dxfId="488" priority="215">
      <formula>INDIRECT(ADDRESS(ROW(),COLUMN()))=TRUNC(INDIRECT(ADDRESS(ROW(),COLUMN())))</formula>
    </cfRule>
  </conditionalFormatting>
  <conditionalFormatting sqref="AU30">
    <cfRule type="expression" dxfId="487" priority="214">
      <formula>INDIRECT(ADDRESS(ROW(),COLUMN()))=TRUNC(INDIRECT(ADDRESS(ROW(),COLUMN())))</formula>
    </cfRule>
  </conditionalFormatting>
  <conditionalFormatting sqref="AU29">
    <cfRule type="expression" dxfId="486" priority="213">
      <formula>INDIRECT(ADDRESS(ROW(),COLUMN()))=TRUNC(INDIRECT(ADDRESS(ROW(),COLUMN())))</formula>
    </cfRule>
  </conditionalFormatting>
  <conditionalFormatting sqref="AV30:AW30">
    <cfRule type="expression" dxfId="485" priority="212">
      <formula>INDIRECT(ADDRESS(ROW(),COLUMN()))=TRUNC(INDIRECT(ADDRESS(ROW(),COLUMN())))</formula>
    </cfRule>
  </conditionalFormatting>
  <conditionalFormatting sqref="AV29:AW29">
    <cfRule type="expression" dxfId="484" priority="211">
      <formula>INDIRECT(ADDRESS(ROW(),COLUMN()))=TRUNC(INDIRECT(ADDRESS(ROW(),COLUMN())))</formula>
    </cfRule>
  </conditionalFormatting>
  <conditionalFormatting sqref="S33">
    <cfRule type="expression" dxfId="483" priority="210">
      <formula>INDIRECT(ADDRESS(ROW(),COLUMN()))=TRUNC(INDIRECT(ADDRESS(ROW(),COLUMN())))</formula>
    </cfRule>
  </conditionalFormatting>
  <conditionalFormatting sqref="S32">
    <cfRule type="expression" dxfId="482" priority="209">
      <formula>INDIRECT(ADDRESS(ROW(),COLUMN()))=TRUNC(INDIRECT(ADDRESS(ROW(),COLUMN())))</formula>
    </cfRule>
  </conditionalFormatting>
  <conditionalFormatting sqref="T33:Y33">
    <cfRule type="expression" dxfId="481" priority="208">
      <formula>INDIRECT(ADDRESS(ROW(),COLUMN()))=TRUNC(INDIRECT(ADDRESS(ROW(),COLUMN())))</formula>
    </cfRule>
  </conditionalFormatting>
  <conditionalFormatting sqref="T32:Y32">
    <cfRule type="expression" dxfId="480" priority="207">
      <formula>INDIRECT(ADDRESS(ROW(),COLUMN()))=TRUNC(INDIRECT(ADDRESS(ROW(),COLUMN())))</formula>
    </cfRule>
  </conditionalFormatting>
  <conditionalFormatting sqref="AX32:BA33">
    <cfRule type="expression" dxfId="479" priority="206">
      <formula>INDIRECT(ADDRESS(ROW(),COLUMN()))=TRUNC(INDIRECT(ADDRESS(ROW(),COLUMN())))</formula>
    </cfRule>
  </conditionalFormatting>
  <conditionalFormatting sqref="Z33">
    <cfRule type="expression" dxfId="478" priority="205">
      <formula>INDIRECT(ADDRESS(ROW(),COLUMN()))=TRUNC(INDIRECT(ADDRESS(ROW(),COLUMN())))</formula>
    </cfRule>
  </conditionalFormatting>
  <conditionalFormatting sqref="Z32">
    <cfRule type="expression" dxfId="477" priority="204">
      <formula>INDIRECT(ADDRESS(ROW(),COLUMN()))=TRUNC(INDIRECT(ADDRESS(ROW(),COLUMN())))</formula>
    </cfRule>
  </conditionalFormatting>
  <conditionalFormatting sqref="AA33:AF33">
    <cfRule type="expression" dxfId="476" priority="203">
      <formula>INDIRECT(ADDRESS(ROW(),COLUMN()))=TRUNC(INDIRECT(ADDRESS(ROW(),COLUMN())))</formula>
    </cfRule>
  </conditionalFormatting>
  <conditionalFormatting sqref="AA32:AF32">
    <cfRule type="expression" dxfId="475" priority="202">
      <formula>INDIRECT(ADDRESS(ROW(),COLUMN()))=TRUNC(INDIRECT(ADDRESS(ROW(),COLUMN())))</formula>
    </cfRule>
  </conditionalFormatting>
  <conditionalFormatting sqref="AG33">
    <cfRule type="expression" dxfId="474" priority="201">
      <formula>INDIRECT(ADDRESS(ROW(),COLUMN()))=TRUNC(INDIRECT(ADDRESS(ROW(),COLUMN())))</formula>
    </cfRule>
  </conditionalFormatting>
  <conditionalFormatting sqref="AG32">
    <cfRule type="expression" dxfId="473" priority="200">
      <formula>INDIRECT(ADDRESS(ROW(),COLUMN()))=TRUNC(INDIRECT(ADDRESS(ROW(),COLUMN())))</formula>
    </cfRule>
  </conditionalFormatting>
  <conditionalFormatting sqref="AH33:AM33">
    <cfRule type="expression" dxfId="472" priority="199">
      <formula>INDIRECT(ADDRESS(ROW(),COLUMN()))=TRUNC(INDIRECT(ADDRESS(ROW(),COLUMN())))</formula>
    </cfRule>
  </conditionalFormatting>
  <conditionalFormatting sqref="AH32:AM32">
    <cfRule type="expression" dxfId="471" priority="198">
      <formula>INDIRECT(ADDRESS(ROW(),COLUMN()))=TRUNC(INDIRECT(ADDRESS(ROW(),COLUMN())))</formula>
    </cfRule>
  </conditionalFormatting>
  <conditionalFormatting sqref="AN33">
    <cfRule type="expression" dxfId="470" priority="197">
      <formula>INDIRECT(ADDRESS(ROW(),COLUMN()))=TRUNC(INDIRECT(ADDRESS(ROW(),COLUMN())))</formula>
    </cfRule>
  </conditionalFormatting>
  <conditionalFormatting sqref="AN32">
    <cfRule type="expression" dxfId="469" priority="196">
      <formula>INDIRECT(ADDRESS(ROW(),COLUMN()))=TRUNC(INDIRECT(ADDRESS(ROW(),COLUMN())))</formula>
    </cfRule>
  </conditionalFormatting>
  <conditionalFormatting sqref="AO33:AT33">
    <cfRule type="expression" dxfId="468" priority="195">
      <formula>INDIRECT(ADDRESS(ROW(),COLUMN()))=TRUNC(INDIRECT(ADDRESS(ROW(),COLUMN())))</formula>
    </cfRule>
  </conditionalFormatting>
  <conditionalFormatting sqref="AO32:AT32">
    <cfRule type="expression" dxfId="467" priority="194">
      <formula>INDIRECT(ADDRESS(ROW(),COLUMN()))=TRUNC(INDIRECT(ADDRESS(ROW(),COLUMN())))</formula>
    </cfRule>
  </conditionalFormatting>
  <conditionalFormatting sqref="AU33">
    <cfRule type="expression" dxfId="466" priority="193">
      <formula>INDIRECT(ADDRESS(ROW(),COLUMN()))=TRUNC(INDIRECT(ADDRESS(ROW(),COLUMN())))</formula>
    </cfRule>
  </conditionalFormatting>
  <conditionalFormatting sqref="AU32">
    <cfRule type="expression" dxfId="465" priority="192">
      <formula>INDIRECT(ADDRESS(ROW(),COLUMN()))=TRUNC(INDIRECT(ADDRESS(ROW(),COLUMN())))</formula>
    </cfRule>
  </conditionalFormatting>
  <conditionalFormatting sqref="AV33:AW33">
    <cfRule type="expression" dxfId="464" priority="191">
      <formula>INDIRECT(ADDRESS(ROW(),COLUMN()))=TRUNC(INDIRECT(ADDRESS(ROW(),COLUMN())))</formula>
    </cfRule>
  </conditionalFormatting>
  <conditionalFormatting sqref="AV32:AW32">
    <cfRule type="expression" dxfId="463" priority="190">
      <formula>INDIRECT(ADDRESS(ROW(),COLUMN()))=TRUNC(INDIRECT(ADDRESS(ROW(),COLUMN())))</formula>
    </cfRule>
  </conditionalFormatting>
  <conditionalFormatting sqref="S36">
    <cfRule type="expression" dxfId="462" priority="189">
      <formula>INDIRECT(ADDRESS(ROW(),COLUMN()))=TRUNC(INDIRECT(ADDRESS(ROW(),COLUMN())))</formula>
    </cfRule>
  </conditionalFormatting>
  <conditionalFormatting sqref="S35">
    <cfRule type="expression" dxfId="461" priority="188">
      <formula>INDIRECT(ADDRESS(ROW(),COLUMN()))=TRUNC(INDIRECT(ADDRESS(ROW(),COLUMN())))</formula>
    </cfRule>
  </conditionalFormatting>
  <conditionalFormatting sqref="T36:Y36">
    <cfRule type="expression" dxfId="460" priority="187">
      <formula>INDIRECT(ADDRESS(ROW(),COLUMN()))=TRUNC(INDIRECT(ADDRESS(ROW(),COLUMN())))</formula>
    </cfRule>
  </conditionalFormatting>
  <conditionalFormatting sqref="T35:Y35">
    <cfRule type="expression" dxfId="459" priority="186">
      <formula>INDIRECT(ADDRESS(ROW(),COLUMN()))=TRUNC(INDIRECT(ADDRESS(ROW(),COLUMN())))</formula>
    </cfRule>
  </conditionalFormatting>
  <conditionalFormatting sqref="AX35:BA36">
    <cfRule type="expression" dxfId="458" priority="185">
      <formula>INDIRECT(ADDRESS(ROW(),COLUMN()))=TRUNC(INDIRECT(ADDRESS(ROW(),COLUMN())))</formula>
    </cfRule>
  </conditionalFormatting>
  <conditionalFormatting sqref="Z36">
    <cfRule type="expression" dxfId="457" priority="184">
      <formula>INDIRECT(ADDRESS(ROW(),COLUMN()))=TRUNC(INDIRECT(ADDRESS(ROW(),COLUMN())))</formula>
    </cfRule>
  </conditionalFormatting>
  <conditionalFormatting sqref="Z35">
    <cfRule type="expression" dxfId="456" priority="183">
      <formula>INDIRECT(ADDRESS(ROW(),COLUMN()))=TRUNC(INDIRECT(ADDRESS(ROW(),COLUMN())))</formula>
    </cfRule>
  </conditionalFormatting>
  <conditionalFormatting sqref="AA36:AF36">
    <cfRule type="expression" dxfId="455" priority="182">
      <formula>INDIRECT(ADDRESS(ROW(),COLUMN()))=TRUNC(INDIRECT(ADDRESS(ROW(),COLUMN())))</formula>
    </cfRule>
  </conditionalFormatting>
  <conditionalFormatting sqref="AA35:AF35">
    <cfRule type="expression" dxfId="454" priority="181">
      <formula>INDIRECT(ADDRESS(ROW(),COLUMN()))=TRUNC(INDIRECT(ADDRESS(ROW(),COLUMN())))</formula>
    </cfRule>
  </conditionalFormatting>
  <conditionalFormatting sqref="AG36">
    <cfRule type="expression" dxfId="453" priority="180">
      <formula>INDIRECT(ADDRESS(ROW(),COLUMN()))=TRUNC(INDIRECT(ADDRESS(ROW(),COLUMN())))</formula>
    </cfRule>
  </conditionalFormatting>
  <conditionalFormatting sqref="AG35">
    <cfRule type="expression" dxfId="452" priority="179">
      <formula>INDIRECT(ADDRESS(ROW(),COLUMN()))=TRUNC(INDIRECT(ADDRESS(ROW(),COLUMN())))</formula>
    </cfRule>
  </conditionalFormatting>
  <conditionalFormatting sqref="AH36:AM36">
    <cfRule type="expression" dxfId="451" priority="178">
      <formula>INDIRECT(ADDRESS(ROW(),COLUMN()))=TRUNC(INDIRECT(ADDRESS(ROW(),COLUMN())))</formula>
    </cfRule>
  </conditionalFormatting>
  <conditionalFormatting sqref="AH35:AM35">
    <cfRule type="expression" dxfId="450" priority="177">
      <formula>INDIRECT(ADDRESS(ROW(),COLUMN()))=TRUNC(INDIRECT(ADDRESS(ROW(),COLUMN())))</formula>
    </cfRule>
  </conditionalFormatting>
  <conditionalFormatting sqref="AN36">
    <cfRule type="expression" dxfId="449" priority="176">
      <formula>INDIRECT(ADDRESS(ROW(),COLUMN()))=TRUNC(INDIRECT(ADDRESS(ROW(),COLUMN())))</formula>
    </cfRule>
  </conditionalFormatting>
  <conditionalFormatting sqref="AN35">
    <cfRule type="expression" dxfId="448" priority="175">
      <formula>INDIRECT(ADDRESS(ROW(),COLUMN()))=TRUNC(INDIRECT(ADDRESS(ROW(),COLUMN())))</formula>
    </cfRule>
  </conditionalFormatting>
  <conditionalFormatting sqref="AO36:AT36">
    <cfRule type="expression" dxfId="447" priority="174">
      <formula>INDIRECT(ADDRESS(ROW(),COLUMN()))=TRUNC(INDIRECT(ADDRESS(ROW(),COLUMN())))</formula>
    </cfRule>
  </conditionalFormatting>
  <conditionalFormatting sqref="AO35:AT35">
    <cfRule type="expression" dxfId="446" priority="173">
      <formula>INDIRECT(ADDRESS(ROW(),COLUMN()))=TRUNC(INDIRECT(ADDRESS(ROW(),COLUMN())))</formula>
    </cfRule>
  </conditionalFormatting>
  <conditionalFormatting sqref="AU36">
    <cfRule type="expression" dxfId="445" priority="172">
      <formula>INDIRECT(ADDRESS(ROW(),COLUMN()))=TRUNC(INDIRECT(ADDRESS(ROW(),COLUMN())))</formula>
    </cfRule>
  </conditionalFormatting>
  <conditionalFormatting sqref="AU35">
    <cfRule type="expression" dxfId="444" priority="171">
      <formula>INDIRECT(ADDRESS(ROW(),COLUMN()))=TRUNC(INDIRECT(ADDRESS(ROW(),COLUMN())))</formula>
    </cfRule>
  </conditionalFormatting>
  <conditionalFormatting sqref="AV36:AW36">
    <cfRule type="expression" dxfId="443" priority="170">
      <formula>INDIRECT(ADDRESS(ROW(),COLUMN()))=TRUNC(INDIRECT(ADDRESS(ROW(),COLUMN())))</formula>
    </cfRule>
  </conditionalFormatting>
  <conditionalFormatting sqref="AV35:AW35">
    <cfRule type="expression" dxfId="442" priority="169">
      <formula>INDIRECT(ADDRESS(ROW(),COLUMN()))=TRUNC(INDIRECT(ADDRESS(ROW(),COLUMN())))</formula>
    </cfRule>
  </conditionalFormatting>
  <conditionalFormatting sqref="S39">
    <cfRule type="expression" dxfId="441" priority="168">
      <formula>INDIRECT(ADDRESS(ROW(),COLUMN()))=TRUNC(INDIRECT(ADDRESS(ROW(),COLUMN())))</formula>
    </cfRule>
  </conditionalFormatting>
  <conditionalFormatting sqref="S38">
    <cfRule type="expression" dxfId="440" priority="167">
      <formula>INDIRECT(ADDRESS(ROW(),COLUMN()))=TRUNC(INDIRECT(ADDRESS(ROW(),COLUMN())))</formula>
    </cfRule>
  </conditionalFormatting>
  <conditionalFormatting sqref="T39:Y39">
    <cfRule type="expression" dxfId="439" priority="166">
      <formula>INDIRECT(ADDRESS(ROW(),COLUMN()))=TRUNC(INDIRECT(ADDRESS(ROW(),COLUMN())))</formula>
    </cfRule>
  </conditionalFormatting>
  <conditionalFormatting sqref="T38:Y38">
    <cfRule type="expression" dxfId="438" priority="165">
      <formula>INDIRECT(ADDRESS(ROW(),COLUMN()))=TRUNC(INDIRECT(ADDRESS(ROW(),COLUMN())))</formula>
    </cfRule>
  </conditionalFormatting>
  <conditionalFormatting sqref="AX38:BA39">
    <cfRule type="expression" dxfId="437" priority="164">
      <formula>INDIRECT(ADDRESS(ROW(),COLUMN()))=TRUNC(INDIRECT(ADDRESS(ROW(),COLUMN())))</formula>
    </cfRule>
  </conditionalFormatting>
  <conditionalFormatting sqref="Z39">
    <cfRule type="expression" dxfId="436" priority="163">
      <formula>INDIRECT(ADDRESS(ROW(),COLUMN()))=TRUNC(INDIRECT(ADDRESS(ROW(),COLUMN())))</formula>
    </cfRule>
  </conditionalFormatting>
  <conditionalFormatting sqref="Z38">
    <cfRule type="expression" dxfId="435" priority="162">
      <formula>INDIRECT(ADDRESS(ROW(),COLUMN()))=TRUNC(INDIRECT(ADDRESS(ROW(),COLUMN())))</formula>
    </cfRule>
  </conditionalFormatting>
  <conditionalFormatting sqref="AA39:AF39">
    <cfRule type="expression" dxfId="434" priority="161">
      <formula>INDIRECT(ADDRESS(ROW(),COLUMN()))=TRUNC(INDIRECT(ADDRESS(ROW(),COLUMN())))</formula>
    </cfRule>
  </conditionalFormatting>
  <conditionalFormatting sqref="AA38:AF38">
    <cfRule type="expression" dxfId="433" priority="160">
      <formula>INDIRECT(ADDRESS(ROW(),COLUMN()))=TRUNC(INDIRECT(ADDRESS(ROW(),COLUMN())))</formula>
    </cfRule>
  </conditionalFormatting>
  <conditionalFormatting sqref="AG39">
    <cfRule type="expression" dxfId="432" priority="159">
      <formula>INDIRECT(ADDRESS(ROW(),COLUMN()))=TRUNC(INDIRECT(ADDRESS(ROW(),COLUMN())))</formula>
    </cfRule>
  </conditionalFormatting>
  <conditionalFormatting sqref="AG38">
    <cfRule type="expression" dxfId="431" priority="158">
      <formula>INDIRECT(ADDRESS(ROW(),COLUMN()))=TRUNC(INDIRECT(ADDRESS(ROW(),COLUMN())))</formula>
    </cfRule>
  </conditionalFormatting>
  <conditionalFormatting sqref="AH39:AM39">
    <cfRule type="expression" dxfId="430" priority="157">
      <formula>INDIRECT(ADDRESS(ROW(),COLUMN()))=TRUNC(INDIRECT(ADDRESS(ROW(),COLUMN())))</formula>
    </cfRule>
  </conditionalFormatting>
  <conditionalFormatting sqref="AH38:AM38">
    <cfRule type="expression" dxfId="429" priority="156">
      <formula>INDIRECT(ADDRESS(ROW(),COLUMN()))=TRUNC(INDIRECT(ADDRESS(ROW(),COLUMN())))</formula>
    </cfRule>
  </conditionalFormatting>
  <conditionalFormatting sqref="AN39">
    <cfRule type="expression" dxfId="428" priority="155">
      <formula>INDIRECT(ADDRESS(ROW(),COLUMN()))=TRUNC(INDIRECT(ADDRESS(ROW(),COLUMN())))</formula>
    </cfRule>
  </conditionalFormatting>
  <conditionalFormatting sqref="AN38">
    <cfRule type="expression" dxfId="427" priority="154">
      <formula>INDIRECT(ADDRESS(ROW(),COLUMN()))=TRUNC(INDIRECT(ADDRESS(ROW(),COLUMN())))</formula>
    </cfRule>
  </conditionalFormatting>
  <conditionalFormatting sqref="AO39:AT39">
    <cfRule type="expression" dxfId="426" priority="153">
      <formula>INDIRECT(ADDRESS(ROW(),COLUMN()))=TRUNC(INDIRECT(ADDRESS(ROW(),COLUMN())))</formula>
    </cfRule>
  </conditionalFormatting>
  <conditionalFormatting sqref="AO38:AT38">
    <cfRule type="expression" dxfId="425" priority="152">
      <formula>INDIRECT(ADDRESS(ROW(),COLUMN()))=TRUNC(INDIRECT(ADDRESS(ROW(),COLUMN())))</formula>
    </cfRule>
  </conditionalFormatting>
  <conditionalFormatting sqref="AU39">
    <cfRule type="expression" dxfId="424" priority="151">
      <formula>INDIRECT(ADDRESS(ROW(),COLUMN()))=TRUNC(INDIRECT(ADDRESS(ROW(),COLUMN())))</formula>
    </cfRule>
  </conditionalFormatting>
  <conditionalFormatting sqref="AU38">
    <cfRule type="expression" dxfId="423" priority="150">
      <formula>INDIRECT(ADDRESS(ROW(),COLUMN()))=TRUNC(INDIRECT(ADDRESS(ROW(),COLUMN())))</formula>
    </cfRule>
  </conditionalFormatting>
  <conditionalFormatting sqref="AV39:AW39">
    <cfRule type="expression" dxfId="422" priority="149">
      <formula>INDIRECT(ADDRESS(ROW(),COLUMN()))=TRUNC(INDIRECT(ADDRESS(ROW(),COLUMN())))</formula>
    </cfRule>
  </conditionalFormatting>
  <conditionalFormatting sqref="AV38:AW38">
    <cfRule type="expression" dxfId="421" priority="148">
      <formula>INDIRECT(ADDRESS(ROW(),COLUMN()))=TRUNC(INDIRECT(ADDRESS(ROW(),COLUMN())))</formula>
    </cfRule>
  </conditionalFormatting>
  <conditionalFormatting sqref="S42">
    <cfRule type="expression" dxfId="420" priority="147">
      <formula>INDIRECT(ADDRESS(ROW(),COLUMN()))=TRUNC(INDIRECT(ADDRESS(ROW(),COLUMN())))</formula>
    </cfRule>
  </conditionalFormatting>
  <conditionalFormatting sqref="S41">
    <cfRule type="expression" dxfId="419" priority="146">
      <formula>INDIRECT(ADDRESS(ROW(),COLUMN()))=TRUNC(INDIRECT(ADDRESS(ROW(),COLUMN())))</formula>
    </cfRule>
  </conditionalFormatting>
  <conditionalFormatting sqref="T42:Y42">
    <cfRule type="expression" dxfId="418" priority="145">
      <formula>INDIRECT(ADDRESS(ROW(),COLUMN()))=TRUNC(INDIRECT(ADDRESS(ROW(),COLUMN())))</formula>
    </cfRule>
  </conditionalFormatting>
  <conditionalFormatting sqref="T41:Y41">
    <cfRule type="expression" dxfId="417" priority="144">
      <formula>INDIRECT(ADDRESS(ROW(),COLUMN()))=TRUNC(INDIRECT(ADDRESS(ROW(),COLUMN())))</formula>
    </cfRule>
  </conditionalFormatting>
  <conditionalFormatting sqref="AX41:BA42">
    <cfRule type="expression" dxfId="416" priority="143">
      <formula>INDIRECT(ADDRESS(ROW(),COLUMN()))=TRUNC(INDIRECT(ADDRESS(ROW(),COLUMN())))</formula>
    </cfRule>
  </conditionalFormatting>
  <conditionalFormatting sqref="Z42">
    <cfRule type="expression" dxfId="415" priority="142">
      <formula>INDIRECT(ADDRESS(ROW(),COLUMN()))=TRUNC(INDIRECT(ADDRESS(ROW(),COLUMN())))</formula>
    </cfRule>
  </conditionalFormatting>
  <conditionalFormatting sqref="Z41">
    <cfRule type="expression" dxfId="414" priority="141">
      <formula>INDIRECT(ADDRESS(ROW(),COLUMN()))=TRUNC(INDIRECT(ADDRESS(ROW(),COLUMN())))</formula>
    </cfRule>
  </conditionalFormatting>
  <conditionalFormatting sqref="AA42:AF42">
    <cfRule type="expression" dxfId="413" priority="140">
      <formula>INDIRECT(ADDRESS(ROW(),COLUMN()))=TRUNC(INDIRECT(ADDRESS(ROW(),COLUMN())))</formula>
    </cfRule>
  </conditionalFormatting>
  <conditionalFormatting sqref="AA41:AF41">
    <cfRule type="expression" dxfId="412" priority="139">
      <formula>INDIRECT(ADDRESS(ROW(),COLUMN()))=TRUNC(INDIRECT(ADDRESS(ROW(),COLUMN())))</formula>
    </cfRule>
  </conditionalFormatting>
  <conditionalFormatting sqref="AG42">
    <cfRule type="expression" dxfId="411" priority="138">
      <formula>INDIRECT(ADDRESS(ROW(),COLUMN()))=TRUNC(INDIRECT(ADDRESS(ROW(),COLUMN())))</formula>
    </cfRule>
  </conditionalFormatting>
  <conditionalFormatting sqref="AG41">
    <cfRule type="expression" dxfId="410" priority="137">
      <formula>INDIRECT(ADDRESS(ROW(),COLUMN()))=TRUNC(INDIRECT(ADDRESS(ROW(),COLUMN())))</formula>
    </cfRule>
  </conditionalFormatting>
  <conditionalFormatting sqref="AH42:AM42">
    <cfRule type="expression" dxfId="409" priority="136">
      <formula>INDIRECT(ADDRESS(ROW(),COLUMN()))=TRUNC(INDIRECT(ADDRESS(ROW(),COLUMN())))</formula>
    </cfRule>
  </conditionalFormatting>
  <conditionalFormatting sqref="AH41:AM41">
    <cfRule type="expression" dxfId="408" priority="135">
      <formula>INDIRECT(ADDRESS(ROW(),COLUMN()))=TRUNC(INDIRECT(ADDRESS(ROW(),COLUMN())))</formula>
    </cfRule>
  </conditionalFormatting>
  <conditionalFormatting sqref="AN42">
    <cfRule type="expression" dxfId="407" priority="134">
      <formula>INDIRECT(ADDRESS(ROW(),COLUMN()))=TRUNC(INDIRECT(ADDRESS(ROW(),COLUMN())))</formula>
    </cfRule>
  </conditionalFormatting>
  <conditionalFormatting sqref="AN41">
    <cfRule type="expression" dxfId="406" priority="133">
      <formula>INDIRECT(ADDRESS(ROW(),COLUMN()))=TRUNC(INDIRECT(ADDRESS(ROW(),COLUMN())))</formula>
    </cfRule>
  </conditionalFormatting>
  <conditionalFormatting sqref="AO42:AT42">
    <cfRule type="expression" dxfId="405" priority="132">
      <formula>INDIRECT(ADDRESS(ROW(),COLUMN()))=TRUNC(INDIRECT(ADDRESS(ROW(),COLUMN())))</formula>
    </cfRule>
  </conditionalFormatting>
  <conditionalFormatting sqref="AO41:AT41">
    <cfRule type="expression" dxfId="404" priority="131">
      <formula>INDIRECT(ADDRESS(ROW(),COLUMN()))=TRUNC(INDIRECT(ADDRESS(ROW(),COLUMN())))</formula>
    </cfRule>
  </conditionalFormatting>
  <conditionalFormatting sqref="AU42">
    <cfRule type="expression" dxfId="403" priority="130">
      <formula>INDIRECT(ADDRESS(ROW(),COLUMN()))=TRUNC(INDIRECT(ADDRESS(ROW(),COLUMN())))</formula>
    </cfRule>
  </conditionalFormatting>
  <conditionalFormatting sqref="AU41">
    <cfRule type="expression" dxfId="402" priority="129">
      <formula>INDIRECT(ADDRESS(ROW(),COLUMN()))=TRUNC(INDIRECT(ADDRESS(ROW(),COLUMN())))</formula>
    </cfRule>
  </conditionalFormatting>
  <conditionalFormatting sqref="AV42:AW42">
    <cfRule type="expression" dxfId="401" priority="128">
      <formula>INDIRECT(ADDRESS(ROW(),COLUMN()))=TRUNC(INDIRECT(ADDRESS(ROW(),COLUMN())))</formula>
    </cfRule>
  </conditionalFormatting>
  <conditionalFormatting sqref="AV41:AW41">
    <cfRule type="expression" dxfId="400" priority="127">
      <formula>INDIRECT(ADDRESS(ROW(),COLUMN()))=TRUNC(INDIRECT(ADDRESS(ROW(),COLUMN())))</formula>
    </cfRule>
  </conditionalFormatting>
  <conditionalFormatting sqref="S45">
    <cfRule type="expression" dxfId="399" priority="126">
      <formula>INDIRECT(ADDRESS(ROW(),COLUMN()))=TRUNC(INDIRECT(ADDRESS(ROW(),COLUMN())))</formula>
    </cfRule>
  </conditionalFormatting>
  <conditionalFormatting sqref="S44">
    <cfRule type="expression" dxfId="398" priority="125">
      <formula>INDIRECT(ADDRESS(ROW(),COLUMN()))=TRUNC(INDIRECT(ADDRESS(ROW(),COLUMN())))</formula>
    </cfRule>
  </conditionalFormatting>
  <conditionalFormatting sqref="T45:Y45">
    <cfRule type="expression" dxfId="397" priority="124">
      <formula>INDIRECT(ADDRESS(ROW(),COLUMN()))=TRUNC(INDIRECT(ADDRESS(ROW(),COLUMN())))</formula>
    </cfRule>
  </conditionalFormatting>
  <conditionalFormatting sqref="T44:Y44">
    <cfRule type="expression" dxfId="396" priority="123">
      <formula>INDIRECT(ADDRESS(ROW(),COLUMN()))=TRUNC(INDIRECT(ADDRESS(ROW(),COLUMN())))</formula>
    </cfRule>
  </conditionalFormatting>
  <conditionalFormatting sqref="AX44:BA45">
    <cfRule type="expression" dxfId="395" priority="122">
      <formula>INDIRECT(ADDRESS(ROW(),COLUMN()))=TRUNC(INDIRECT(ADDRESS(ROW(),COLUMN())))</formula>
    </cfRule>
  </conditionalFormatting>
  <conditionalFormatting sqref="Z45">
    <cfRule type="expression" dxfId="394" priority="121">
      <formula>INDIRECT(ADDRESS(ROW(),COLUMN()))=TRUNC(INDIRECT(ADDRESS(ROW(),COLUMN())))</formula>
    </cfRule>
  </conditionalFormatting>
  <conditionalFormatting sqref="Z44">
    <cfRule type="expression" dxfId="393" priority="120">
      <formula>INDIRECT(ADDRESS(ROW(),COLUMN()))=TRUNC(INDIRECT(ADDRESS(ROW(),COLUMN())))</formula>
    </cfRule>
  </conditionalFormatting>
  <conditionalFormatting sqref="AA45:AF45">
    <cfRule type="expression" dxfId="392" priority="119">
      <formula>INDIRECT(ADDRESS(ROW(),COLUMN()))=TRUNC(INDIRECT(ADDRESS(ROW(),COLUMN())))</formula>
    </cfRule>
  </conditionalFormatting>
  <conditionalFormatting sqref="AA44:AF44">
    <cfRule type="expression" dxfId="391" priority="118">
      <formula>INDIRECT(ADDRESS(ROW(),COLUMN()))=TRUNC(INDIRECT(ADDRESS(ROW(),COLUMN())))</formula>
    </cfRule>
  </conditionalFormatting>
  <conditionalFormatting sqref="AG45">
    <cfRule type="expression" dxfId="390" priority="117">
      <formula>INDIRECT(ADDRESS(ROW(),COLUMN()))=TRUNC(INDIRECT(ADDRESS(ROW(),COLUMN())))</formula>
    </cfRule>
  </conditionalFormatting>
  <conditionalFormatting sqref="AG44">
    <cfRule type="expression" dxfId="389" priority="116">
      <formula>INDIRECT(ADDRESS(ROW(),COLUMN()))=TRUNC(INDIRECT(ADDRESS(ROW(),COLUMN())))</formula>
    </cfRule>
  </conditionalFormatting>
  <conditionalFormatting sqref="AH45:AM45">
    <cfRule type="expression" dxfId="388" priority="115">
      <formula>INDIRECT(ADDRESS(ROW(),COLUMN()))=TRUNC(INDIRECT(ADDRESS(ROW(),COLUMN())))</formula>
    </cfRule>
  </conditionalFormatting>
  <conditionalFormatting sqref="AH44:AM44">
    <cfRule type="expression" dxfId="387" priority="114">
      <formula>INDIRECT(ADDRESS(ROW(),COLUMN()))=TRUNC(INDIRECT(ADDRESS(ROW(),COLUMN())))</formula>
    </cfRule>
  </conditionalFormatting>
  <conditionalFormatting sqref="AN45">
    <cfRule type="expression" dxfId="386" priority="113">
      <formula>INDIRECT(ADDRESS(ROW(),COLUMN()))=TRUNC(INDIRECT(ADDRESS(ROW(),COLUMN())))</formula>
    </cfRule>
  </conditionalFormatting>
  <conditionalFormatting sqref="AN44">
    <cfRule type="expression" dxfId="385" priority="112">
      <formula>INDIRECT(ADDRESS(ROW(),COLUMN()))=TRUNC(INDIRECT(ADDRESS(ROW(),COLUMN())))</formula>
    </cfRule>
  </conditionalFormatting>
  <conditionalFormatting sqref="AO45:AT45">
    <cfRule type="expression" dxfId="384" priority="111">
      <formula>INDIRECT(ADDRESS(ROW(),COLUMN()))=TRUNC(INDIRECT(ADDRESS(ROW(),COLUMN())))</formula>
    </cfRule>
  </conditionalFormatting>
  <conditionalFormatting sqref="AO44:AT44">
    <cfRule type="expression" dxfId="383" priority="110">
      <formula>INDIRECT(ADDRESS(ROW(),COLUMN()))=TRUNC(INDIRECT(ADDRESS(ROW(),COLUMN())))</formula>
    </cfRule>
  </conditionalFormatting>
  <conditionalFormatting sqref="AU45">
    <cfRule type="expression" dxfId="382" priority="109">
      <formula>INDIRECT(ADDRESS(ROW(),COLUMN()))=TRUNC(INDIRECT(ADDRESS(ROW(),COLUMN())))</formula>
    </cfRule>
  </conditionalFormatting>
  <conditionalFormatting sqref="AU44">
    <cfRule type="expression" dxfId="381" priority="108">
      <formula>INDIRECT(ADDRESS(ROW(),COLUMN()))=TRUNC(INDIRECT(ADDRESS(ROW(),COLUMN())))</formula>
    </cfRule>
  </conditionalFormatting>
  <conditionalFormatting sqref="AV45:AW45">
    <cfRule type="expression" dxfId="380" priority="107">
      <formula>INDIRECT(ADDRESS(ROW(),COLUMN()))=TRUNC(INDIRECT(ADDRESS(ROW(),COLUMN())))</formula>
    </cfRule>
  </conditionalFormatting>
  <conditionalFormatting sqref="AV44:AW44">
    <cfRule type="expression" dxfId="379" priority="106">
      <formula>INDIRECT(ADDRESS(ROW(),COLUMN()))=TRUNC(INDIRECT(ADDRESS(ROW(),COLUMN())))</formula>
    </cfRule>
  </conditionalFormatting>
  <conditionalFormatting sqref="S48">
    <cfRule type="expression" dxfId="378" priority="105">
      <formula>INDIRECT(ADDRESS(ROW(),COLUMN()))=TRUNC(INDIRECT(ADDRESS(ROW(),COLUMN())))</formula>
    </cfRule>
  </conditionalFormatting>
  <conditionalFormatting sqref="S47">
    <cfRule type="expression" dxfId="377" priority="104">
      <formula>INDIRECT(ADDRESS(ROW(),COLUMN()))=TRUNC(INDIRECT(ADDRESS(ROW(),COLUMN())))</formula>
    </cfRule>
  </conditionalFormatting>
  <conditionalFormatting sqref="T48:Y48">
    <cfRule type="expression" dxfId="376" priority="103">
      <formula>INDIRECT(ADDRESS(ROW(),COLUMN()))=TRUNC(INDIRECT(ADDRESS(ROW(),COLUMN())))</formula>
    </cfRule>
  </conditionalFormatting>
  <conditionalFormatting sqref="T47:Y47">
    <cfRule type="expression" dxfId="375" priority="102">
      <formula>INDIRECT(ADDRESS(ROW(),COLUMN()))=TRUNC(INDIRECT(ADDRESS(ROW(),COLUMN())))</formula>
    </cfRule>
  </conditionalFormatting>
  <conditionalFormatting sqref="AX47:BA48">
    <cfRule type="expression" dxfId="374" priority="101">
      <formula>INDIRECT(ADDRESS(ROW(),COLUMN()))=TRUNC(INDIRECT(ADDRESS(ROW(),COLUMN())))</formula>
    </cfRule>
  </conditionalFormatting>
  <conditionalFormatting sqref="Z48">
    <cfRule type="expression" dxfId="373" priority="100">
      <formula>INDIRECT(ADDRESS(ROW(),COLUMN()))=TRUNC(INDIRECT(ADDRESS(ROW(),COLUMN())))</formula>
    </cfRule>
  </conditionalFormatting>
  <conditionalFormatting sqref="Z47">
    <cfRule type="expression" dxfId="372" priority="99">
      <formula>INDIRECT(ADDRESS(ROW(),COLUMN()))=TRUNC(INDIRECT(ADDRESS(ROW(),COLUMN())))</formula>
    </cfRule>
  </conditionalFormatting>
  <conditionalFormatting sqref="AA48:AF48">
    <cfRule type="expression" dxfId="371" priority="98">
      <formula>INDIRECT(ADDRESS(ROW(),COLUMN()))=TRUNC(INDIRECT(ADDRESS(ROW(),COLUMN())))</formula>
    </cfRule>
  </conditionalFormatting>
  <conditionalFormatting sqref="AA47:AF47">
    <cfRule type="expression" dxfId="370" priority="97">
      <formula>INDIRECT(ADDRESS(ROW(),COLUMN()))=TRUNC(INDIRECT(ADDRESS(ROW(),COLUMN())))</formula>
    </cfRule>
  </conditionalFormatting>
  <conditionalFormatting sqref="AG48">
    <cfRule type="expression" dxfId="369" priority="96">
      <formula>INDIRECT(ADDRESS(ROW(),COLUMN()))=TRUNC(INDIRECT(ADDRESS(ROW(),COLUMN())))</formula>
    </cfRule>
  </conditionalFormatting>
  <conditionalFormatting sqref="AG47">
    <cfRule type="expression" dxfId="368" priority="95">
      <formula>INDIRECT(ADDRESS(ROW(),COLUMN()))=TRUNC(INDIRECT(ADDRESS(ROW(),COLUMN())))</formula>
    </cfRule>
  </conditionalFormatting>
  <conditionalFormatting sqref="AH48:AM48">
    <cfRule type="expression" dxfId="367" priority="94">
      <formula>INDIRECT(ADDRESS(ROW(),COLUMN()))=TRUNC(INDIRECT(ADDRESS(ROW(),COLUMN())))</formula>
    </cfRule>
  </conditionalFormatting>
  <conditionalFormatting sqref="AH47:AM47">
    <cfRule type="expression" dxfId="366" priority="93">
      <formula>INDIRECT(ADDRESS(ROW(),COLUMN()))=TRUNC(INDIRECT(ADDRESS(ROW(),COLUMN())))</formula>
    </cfRule>
  </conditionalFormatting>
  <conditionalFormatting sqref="AN48">
    <cfRule type="expression" dxfId="365" priority="92">
      <formula>INDIRECT(ADDRESS(ROW(),COLUMN()))=TRUNC(INDIRECT(ADDRESS(ROW(),COLUMN())))</formula>
    </cfRule>
  </conditionalFormatting>
  <conditionalFormatting sqref="AN47">
    <cfRule type="expression" dxfId="364" priority="91">
      <formula>INDIRECT(ADDRESS(ROW(),COLUMN()))=TRUNC(INDIRECT(ADDRESS(ROW(),COLUMN())))</formula>
    </cfRule>
  </conditionalFormatting>
  <conditionalFormatting sqref="AO48:AT48">
    <cfRule type="expression" dxfId="363" priority="90">
      <formula>INDIRECT(ADDRESS(ROW(),COLUMN()))=TRUNC(INDIRECT(ADDRESS(ROW(),COLUMN())))</formula>
    </cfRule>
  </conditionalFormatting>
  <conditionalFormatting sqref="AO47:AT47">
    <cfRule type="expression" dxfId="362" priority="89">
      <formula>INDIRECT(ADDRESS(ROW(),COLUMN()))=TRUNC(INDIRECT(ADDRESS(ROW(),COLUMN())))</formula>
    </cfRule>
  </conditionalFormatting>
  <conditionalFormatting sqref="AU48">
    <cfRule type="expression" dxfId="361" priority="88">
      <formula>INDIRECT(ADDRESS(ROW(),COLUMN()))=TRUNC(INDIRECT(ADDRESS(ROW(),COLUMN())))</formula>
    </cfRule>
  </conditionalFormatting>
  <conditionalFormatting sqref="AU47">
    <cfRule type="expression" dxfId="360" priority="87">
      <formula>INDIRECT(ADDRESS(ROW(),COLUMN()))=TRUNC(INDIRECT(ADDRESS(ROW(),COLUMN())))</formula>
    </cfRule>
  </conditionalFormatting>
  <conditionalFormatting sqref="AV48:AW48">
    <cfRule type="expression" dxfId="359" priority="86">
      <formula>INDIRECT(ADDRESS(ROW(),COLUMN()))=TRUNC(INDIRECT(ADDRESS(ROW(),COLUMN())))</formula>
    </cfRule>
  </conditionalFormatting>
  <conditionalFormatting sqref="AV47:AW47">
    <cfRule type="expression" dxfId="358" priority="85">
      <formula>INDIRECT(ADDRESS(ROW(),COLUMN()))=TRUNC(INDIRECT(ADDRESS(ROW(),COLUMN())))</formula>
    </cfRule>
  </conditionalFormatting>
  <conditionalFormatting sqref="S51">
    <cfRule type="expression" dxfId="357" priority="84">
      <formula>INDIRECT(ADDRESS(ROW(),COLUMN()))=TRUNC(INDIRECT(ADDRESS(ROW(),COLUMN())))</formula>
    </cfRule>
  </conditionalFormatting>
  <conditionalFormatting sqref="S50">
    <cfRule type="expression" dxfId="356" priority="83">
      <formula>INDIRECT(ADDRESS(ROW(),COLUMN()))=TRUNC(INDIRECT(ADDRESS(ROW(),COLUMN())))</formula>
    </cfRule>
  </conditionalFormatting>
  <conditionalFormatting sqref="T51:Y51">
    <cfRule type="expression" dxfId="355" priority="82">
      <formula>INDIRECT(ADDRESS(ROW(),COLUMN()))=TRUNC(INDIRECT(ADDRESS(ROW(),COLUMN())))</formula>
    </cfRule>
  </conditionalFormatting>
  <conditionalFormatting sqref="T50:Y50">
    <cfRule type="expression" dxfId="354" priority="81">
      <formula>INDIRECT(ADDRESS(ROW(),COLUMN()))=TRUNC(INDIRECT(ADDRESS(ROW(),COLUMN())))</formula>
    </cfRule>
  </conditionalFormatting>
  <conditionalFormatting sqref="AX50:BA51">
    <cfRule type="expression" dxfId="353" priority="80">
      <formula>INDIRECT(ADDRESS(ROW(),COLUMN()))=TRUNC(INDIRECT(ADDRESS(ROW(),COLUMN())))</formula>
    </cfRule>
  </conditionalFormatting>
  <conditionalFormatting sqref="Z51">
    <cfRule type="expression" dxfId="352" priority="79">
      <formula>INDIRECT(ADDRESS(ROW(),COLUMN()))=TRUNC(INDIRECT(ADDRESS(ROW(),COLUMN())))</formula>
    </cfRule>
  </conditionalFormatting>
  <conditionalFormatting sqref="Z50">
    <cfRule type="expression" dxfId="351" priority="78">
      <formula>INDIRECT(ADDRESS(ROW(),COLUMN()))=TRUNC(INDIRECT(ADDRESS(ROW(),COLUMN())))</formula>
    </cfRule>
  </conditionalFormatting>
  <conditionalFormatting sqref="AA51:AF51">
    <cfRule type="expression" dxfId="350" priority="77">
      <formula>INDIRECT(ADDRESS(ROW(),COLUMN()))=TRUNC(INDIRECT(ADDRESS(ROW(),COLUMN())))</formula>
    </cfRule>
  </conditionalFormatting>
  <conditionalFormatting sqref="AA50:AF50">
    <cfRule type="expression" dxfId="349" priority="76">
      <formula>INDIRECT(ADDRESS(ROW(),COLUMN()))=TRUNC(INDIRECT(ADDRESS(ROW(),COLUMN())))</formula>
    </cfRule>
  </conditionalFormatting>
  <conditionalFormatting sqref="AG51">
    <cfRule type="expression" dxfId="348" priority="75">
      <formula>INDIRECT(ADDRESS(ROW(),COLUMN()))=TRUNC(INDIRECT(ADDRESS(ROW(),COLUMN())))</formula>
    </cfRule>
  </conditionalFormatting>
  <conditionalFormatting sqref="AG50">
    <cfRule type="expression" dxfId="347" priority="74">
      <formula>INDIRECT(ADDRESS(ROW(),COLUMN()))=TRUNC(INDIRECT(ADDRESS(ROW(),COLUMN())))</formula>
    </cfRule>
  </conditionalFormatting>
  <conditionalFormatting sqref="AH51:AM51">
    <cfRule type="expression" dxfId="346" priority="73">
      <formula>INDIRECT(ADDRESS(ROW(),COLUMN()))=TRUNC(INDIRECT(ADDRESS(ROW(),COLUMN())))</formula>
    </cfRule>
  </conditionalFormatting>
  <conditionalFormatting sqref="AH50:AM50">
    <cfRule type="expression" dxfId="345" priority="72">
      <formula>INDIRECT(ADDRESS(ROW(),COLUMN()))=TRUNC(INDIRECT(ADDRESS(ROW(),COLUMN())))</formula>
    </cfRule>
  </conditionalFormatting>
  <conditionalFormatting sqref="AN51">
    <cfRule type="expression" dxfId="344" priority="71">
      <formula>INDIRECT(ADDRESS(ROW(),COLUMN()))=TRUNC(INDIRECT(ADDRESS(ROW(),COLUMN())))</formula>
    </cfRule>
  </conditionalFormatting>
  <conditionalFormatting sqref="AN50">
    <cfRule type="expression" dxfId="343" priority="70">
      <formula>INDIRECT(ADDRESS(ROW(),COLUMN()))=TRUNC(INDIRECT(ADDRESS(ROW(),COLUMN())))</formula>
    </cfRule>
  </conditionalFormatting>
  <conditionalFormatting sqref="AO51:AT51">
    <cfRule type="expression" dxfId="342" priority="69">
      <formula>INDIRECT(ADDRESS(ROW(),COLUMN()))=TRUNC(INDIRECT(ADDRESS(ROW(),COLUMN())))</formula>
    </cfRule>
  </conditionalFormatting>
  <conditionalFormatting sqref="AO50:AT50">
    <cfRule type="expression" dxfId="341" priority="68">
      <formula>INDIRECT(ADDRESS(ROW(),COLUMN()))=TRUNC(INDIRECT(ADDRESS(ROW(),COLUMN())))</formula>
    </cfRule>
  </conditionalFormatting>
  <conditionalFormatting sqref="AU51">
    <cfRule type="expression" dxfId="340" priority="67">
      <formula>INDIRECT(ADDRESS(ROW(),COLUMN()))=TRUNC(INDIRECT(ADDRESS(ROW(),COLUMN())))</formula>
    </cfRule>
  </conditionalFormatting>
  <conditionalFormatting sqref="AU50">
    <cfRule type="expression" dxfId="339" priority="66">
      <formula>INDIRECT(ADDRESS(ROW(),COLUMN()))=TRUNC(INDIRECT(ADDRESS(ROW(),COLUMN())))</formula>
    </cfRule>
  </conditionalFormatting>
  <conditionalFormatting sqref="AV51:AW51">
    <cfRule type="expression" dxfId="338" priority="65">
      <formula>INDIRECT(ADDRESS(ROW(),COLUMN()))=TRUNC(INDIRECT(ADDRESS(ROW(),COLUMN())))</formula>
    </cfRule>
  </conditionalFormatting>
  <conditionalFormatting sqref="AV50:AW50">
    <cfRule type="expression" dxfId="337" priority="64">
      <formula>INDIRECT(ADDRESS(ROW(),COLUMN()))=TRUNC(INDIRECT(ADDRESS(ROW(),COLUMN())))</formula>
    </cfRule>
  </conditionalFormatting>
  <conditionalFormatting sqref="S54">
    <cfRule type="expression" dxfId="336" priority="63">
      <formula>INDIRECT(ADDRESS(ROW(),COLUMN()))=TRUNC(INDIRECT(ADDRESS(ROW(),COLUMN())))</formula>
    </cfRule>
  </conditionalFormatting>
  <conditionalFormatting sqref="S53">
    <cfRule type="expression" dxfId="335" priority="62">
      <formula>INDIRECT(ADDRESS(ROW(),COLUMN()))=TRUNC(INDIRECT(ADDRESS(ROW(),COLUMN())))</formula>
    </cfRule>
  </conditionalFormatting>
  <conditionalFormatting sqref="T54:Y54">
    <cfRule type="expression" dxfId="334" priority="61">
      <formula>INDIRECT(ADDRESS(ROW(),COLUMN()))=TRUNC(INDIRECT(ADDRESS(ROW(),COLUMN())))</formula>
    </cfRule>
  </conditionalFormatting>
  <conditionalFormatting sqref="T53:Y53">
    <cfRule type="expression" dxfId="333" priority="60">
      <formula>INDIRECT(ADDRESS(ROW(),COLUMN()))=TRUNC(INDIRECT(ADDRESS(ROW(),COLUMN())))</formula>
    </cfRule>
  </conditionalFormatting>
  <conditionalFormatting sqref="AX53:BA54">
    <cfRule type="expression" dxfId="332" priority="59">
      <formula>INDIRECT(ADDRESS(ROW(),COLUMN()))=TRUNC(INDIRECT(ADDRESS(ROW(),COLUMN())))</formula>
    </cfRule>
  </conditionalFormatting>
  <conditionalFormatting sqref="Z54">
    <cfRule type="expression" dxfId="331" priority="58">
      <formula>INDIRECT(ADDRESS(ROW(),COLUMN()))=TRUNC(INDIRECT(ADDRESS(ROW(),COLUMN())))</formula>
    </cfRule>
  </conditionalFormatting>
  <conditionalFormatting sqref="Z53">
    <cfRule type="expression" dxfId="330" priority="57">
      <formula>INDIRECT(ADDRESS(ROW(),COLUMN()))=TRUNC(INDIRECT(ADDRESS(ROW(),COLUMN())))</formula>
    </cfRule>
  </conditionalFormatting>
  <conditionalFormatting sqref="AA54:AF54">
    <cfRule type="expression" dxfId="329" priority="56">
      <formula>INDIRECT(ADDRESS(ROW(),COLUMN()))=TRUNC(INDIRECT(ADDRESS(ROW(),COLUMN())))</formula>
    </cfRule>
  </conditionalFormatting>
  <conditionalFormatting sqref="AA53:AF53">
    <cfRule type="expression" dxfId="328" priority="55">
      <formula>INDIRECT(ADDRESS(ROW(),COLUMN()))=TRUNC(INDIRECT(ADDRESS(ROW(),COLUMN())))</formula>
    </cfRule>
  </conditionalFormatting>
  <conditionalFormatting sqref="AG54">
    <cfRule type="expression" dxfId="327" priority="54">
      <formula>INDIRECT(ADDRESS(ROW(),COLUMN()))=TRUNC(INDIRECT(ADDRESS(ROW(),COLUMN())))</formula>
    </cfRule>
  </conditionalFormatting>
  <conditionalFormatting sqref="AG53">
    <cfRule type="expression" dxfId="326" priority="53">
      <formula>INDIRECT(ADDRESS(ROW(),COLUMN()))=TRUNC(INDIRECT(ADDRESS(ROW(),COLUMN())))</formula>
    </cfRule>
  </conditionalFormatting>
  <conditionalFormatting sqref="AH54:AM54">
    <cfRule type="expression" dxfId="325" priority="52">
      <formula>INDIRECT(ADDRESS(ROW(),COLUMN()))=TRUNC(INDIRECT(ADDRESS(ROW(),COLUMN())))</formula>
    </cfRule>
  </conditionalFormatting>
  <conditionalFormatting sqref="AH53:AM53">
    <cfRule type="expression" dxfId="324" priority="51">
      <formula>INDIRECT(ADDRESS(ROW(),COLUMN()))=TRUNC(INDIRECT(ADDRESS(ROW(),COLUMN())))</formula>
    </cfRule>
  </conditionalFormatting>
  <conditionalFormatting sqref="AN54">
    <cfRule type="expression" dxfId="323" priority="50">
      <formula>INDIRECT(ADDRESS(ROW(),COLUMN()))=TRUNC(INDIRECT(ADDRESS(ROW(),COLUMN())))</formula>
    </cfRule>
  </conditionalFormatting>
  <conditionalFormatting sqref="AN53">
    <cfRule type="expression" dxfId="322" priority="49">
      <formula>INDIRECT(ADDRESS(ROW(),COLUMN()))=TRUNC(INDIRECT(ADDRESS(ROW(),COLUMN())))</formula>
    </cfRule>
  </conditionalFormatting>
  <conditionalFormatting sqref="AO54:AT54">
    <cfRule type="expression" dxfId="321" priority="48">
      <formula>INDIRECT(ADDRESS(ROW(),COLUMN()))=TRUNC(INDIRECT(ADDRESS(ROW(),COLUMN())))</formula>
    </cfRule>
  </conditionalFormatting>
  <conditionalFormatting sqref="AO53:AT53">
    <cfRule type="expression" dxfId="320" priority="47">
      <formula>INDIRECT(ADDRESS(ROW(),COLUMN()))=TRUNC(INDIRECT(ADDRESS(ROW(),COLUMN())))</formula>
    </cfRule>
  </conditionalFormatting>
  <conditionalFormatting sqref="AU54">
    <cfRule type="expression" dxfId="319" priority="46">
      <formula>INDIRECT(ADDRESS(ROW(),COLUMN()))=TRUNC(INDIRECT(ADDRESS(ROW(),COLUMN())))</formula>
    </cfRule>
  </conditionalFormatting>
  <conditionalFormatting sqref="AU53">
    <cfRule type="expression" dxfId="318" priority="45">
      <formula>INDIRECT(ADDRESS(ROW(),COLUMN()))=TRUNC(INDIRECT(ADDRESS(ROW(),COLUMN())))</formula>
    </cfRule>
  </conditionalFormatting>
  <conditionalFormatting sqref="AV54:AW54">
    <cfRule type="expression" dxfId="317" priority="44">
      <formula>INDIRECT(ADDRESS(ROW(),COLUMN()))=TRUNC(INDIRECT(ADDRESS(ROW(),COLUMN())))</formula>
    </cfRule>
  </conditionalFormatting>
  <conditionalFormatting sqref="AV53:AW53">
    <cfRule type="expression" dxfId="316" priority="43">
      <formula>INDIRECT(ADDRESS(ROW(),COLUMN()))=TRUNC(INDIRECT(ADDRESS(ROW(),COLUMN())))</formula>
    </cfRule>
  </conditionalFormatting>
  <conditionalFormatting sqref="S57">
    <cfRule type="expression" dxfId="315" priority="42">
      <formula>INDIRECT(ADDRESS(ROW(),COLUMN()))=TRUNC(INDIRECT(ADDRESS(ROW(),COLUMN())))</formula>
    </cfRule>
  </conditionalFormatting>
  <conditionalFormatting sqref="S56">
    <cfRule type="expression" dxfId="314" priority="41">
      <formula>INDIRECT(ADDRESS(ROW(),COLUMN()))=TRUNC(INDIRECT(ADDRESS(ROW(),COLUMN())))</formula>
    </cfRule>
  </conditionalFormatting>
  <conditionalFormatting sqref="T57:Y57">
    <cfRule type="expression" dxfId="313" priority="40">
      <formula>INDIRECT(ADDRESS(ROW(),COLUMN()))=TRUNC(INDIRECT(ADDRESS(ROW(),COLUMN())))</formula>
    </cfRule>
  </conditionalFormatting>
  <conditionalFormatting sqref="T56:Y56">
    <cfRule type="expression" dxfId="312" priority="39">
      <formula>INDIRECT(ADDRESS(ROW(),COLUMN()))=TRUNC(INDIRECT(ADDRESS(ROW(),COLUMN())))</formula>
    </cfRule>
  </conditionalFormatting>
  <conditionalFormatting sqref="AX56:BA57">
    <cfRule type="expression" dxfId="311" priority="38">
      <formula>INDIRECT(ADDRESS(ROW(),COLUMN()))=TRUNC(INDIRECT(ADDRESS(ROW(),COLUMN())))</formula>
    </cfRule>
  </conditionalFormatting>
  <conditionalFormatting sqref="Z57">
    <cfRule type="expression" dxfId="310" priority="37">
      <formula>INDIRECT(ADDRESS(ROW(),COLUMN()))=TRUNC(INDIRECT(ADDRESS(ROW(),COLUMN())))</formula>
    </cfRule>
  </conditionalFormatting>
  <conditionalFormatting sqref="Z56">
    <cfRule type="expression" dxfId="309" priority="36">
      <formula>INDIRECT(ADDRESS(ROW(),COLUMN()))=TRUNC(INDIRECT(ADDRESS(ROW(),COLUMN())))</formula>
    </cfRule>
  </conditionalFormatting>
  <conditionalFormatting sqref="AA57:AF57">
    <cfRule type="expression" dxfId="308" priority="35">
      <formula>INDIRECT(ADDRESS(ROW(),COLUMN()))=TRUNC(INDIRECT(ADDRESS(ROW(),COLUMN())))</formula>
    </cfRule>
  </conditionalFormatting>
  <conditionalFormatting sqref="AA56:AF56">
    <cfRule type="expression" dxfId="307" priority="34">
      <formula>INDIRECT(ADDRESS(ROW(),COLUMN()))=TRUNC(INDIRECT(ADDRESS(ROW(),COLUMN())))</formula>
    </cfRule>
  </conditionalFormatting>
  <conditionalFormatting sqref="AG57">
    <cfRule type="expression" dxfId="306" priority="33">
      <formula>INDIRECT(ADDRESS(ROW(),COLUMN()))=TRUNC(INDIRECT(ADDRESS(ROW(),COLUMN())))</formula>
    </cfRule>
  </conditionalFormatting>
  <conditionalFormatting sqref="AG56">
    <cfRule type="expression" dxfId="305" priority="32">
      <formula>INDIRECT(ADDRESS(ROW(),COLUMN()))=TRUNC(INDIRECT(ADDRESS(ROW(),COLUMN())))</formula>
    </cfRule>
  </conditionalFormatting>
  <conditionalFormatting sqref="AH57:AM57">
    <cfRule type="expression" dxfId="304" priority="31">
      <formula>INDIRECT(ADDRESS(ROW(),COLUMN()))=TRUNC(INDIRECT(ADDRESS(ROW(),COLUMN())))</formula>
    </cfRule>
  </conditionalFormatting>
  <conditionalFormatting sqref="AH56:AM56">
    <cfRule type="expression" dxfId="303" priority="30">
      <formula>INDIRECT(ADDRESS(ROW(),COLUMN()))=TRUNC(INDIRECT(ADDRESS(ROW(),COLUMN())))</formula>
    </cfRule>
  </conditionalFormatting>
  <conditionalFormatting sqref="AN57">
    <cfRule type="expression" dxfId="302" priority="29">
      <formula>INDIRECT(ADDRESS(ROW(),COLUMN()))=TRUNC(INDIRECT(ADDRESS(ROW(),COLUMN())))</formula>
    </cfRule>
  </conditionalFormatting>
  <conditionalFormatting sqref="AN56">
    <cfRule type="expression" dxfId="301" priority="28">
      <formula>INDIRECT(ADDRESS(ROW(),COLUMN()))=TRUNC(INDIRECT(ADDRESS(ROW(),COLUMN())))</formula>
    </cfRule>
  </conditionalFormatting>
  <conditionalFormatting sqref="AO57:AT57">
    <cfRule type="expression" dxfId="300" priority="27">
      <formula>INDIRECT(ADDRESS(ROW(),COLUMN()))=TRUNC(INDIRECT(ADDRESS(ROW(),COLUMN())))</formula>
    </cfRule>
  </conditionalFormatting>
  <conditionalFormatting sqref="AO56:AT56">
    <cfRule type="expression" dxfId="299" priority="26">
      <formula>INDIRECT(ADDRESS(ROW(),COLUMN()))=TRUNC(INDIRECT(ADDRESS(ROW(),COLUMN())))</formula>
    </cfRule>
  </conditionalFormatting>
  <conditionalFormatting sqref="AU57">
    <cfRule type="expression" dxfId="298" priority="25">
      <formula>INDIRECT(ADDRESS(ROW(),COLUMN()))=TRUNC(INDIRECT(ADDRESS(ROW(),COLUMN())))</formula>
    </cfRule>
  </conditionalFormatting>
  <conditionalFormatting sqref="AU56">
    <cfRule type="expression" dxfId="297" priority="24">
      <formula>INDIRECT(ADDRESS(ROW(),COLUMN()))=TRUNC(INDIRECT(ADDRESS(ROW(),COLUMN())))</formula>
    </cfRule>
  </conditionalFormatting>
  <conditionalFormatting sqref="AV57:AW57">
    <cfRule type="expression" dxfId="296" priority="23">
      <formula>INDIRECT(ADDRESS(ROW(),COLUMN()))=TRUNC(INDIRECT(ADDRESS(ROW(),COLUMN())))</formula>
    </cfRule>
  </conditionalFormatting>
  <conditionalFormatting sqref="AV56:AW56">
    <cfRule type="expression" dxfId="295" priority="22">
      <formula>INDIRECT(ADDRESS(ROW(),COLUMN()))=TRUNC(INDIRECT(ADDRESS(ROW(),COLUMN())))</formula>
    </cfRule>
  </conditionalFormatting>
  <conditionalFormatting sqref="S60">
    <cfRule type="expression" dxfId="294" priority="21">
      <formula>INDIRECT(ADDRESS(ROW(),COLUMN()))=TRUNC(INDIRECT(ADDRESS(ROW(),COLUMN())))</formula>
    </cfRule>
  </conditionalFormatting>
  <conditionalFormatting sqref="S59">
    <cfRule type="expression" dxfId="293" priority="20">
      <formula>INDIRECT(ADDRESS(ROW(),COLUMN()))=TRUNC(INDIRECT(ADDRESS(ROW(),COLUMN())))</formula>
    </cfRule>
  </conditionalFormatting>
  <conditionalFormatting sqref="T60:Y60">
    <cfRule type="expression" dxfId="292" priority="19">
      <formula>INDIRECT(ADDRESS(ROW(),COLUMN()))=TRUNC(INDIRECT(ADDRESS(ROW(),COLUMN())))</formula>
    </cfRule>
  </conditionalFormatting>
  <conditionalFormatting sqref="T59:Y59">
    <cfRule type="expression" dxfId="291" priority="18">
      <formula>INDIRECT(ADDRESS(ROW(),COLUMN()))=TRUNC(INDIRECT(ADDRESS(ROW(),COLUMN())))</formula>
    </cfRule>
  </conditionalFormatting>
  <conditionalFormatting sqref="AX59:BA60">
    <cfRule type="expression" dxfId="290" priority="17">
      <formula>INDIRECT(ADDRESS(ROW(),COLUMN()))=TRUNC(INDIRECT(ADDRESS(ROW(),COLUMN())))</formula>
    </cfRule>
  </conditionalFormatting>
  <conditionalFormatting sqref="Z60">
    <cfRule type="expression" dxfId="289" priority="16">
      <formula>INDIRECT(ADDRESS(ROW(),COLUMN()))=TRUNC(INDIRECT(ADDRESS(ROW(),COLUMN())))</formula>
    </cfRule>
  </conditionalFormatting>
  <conditionalFormatting sqref="Z59">
    <cfRule type="expression" dxfId="288" priority="15">
      <formula>INDIRECT(ADDRESS(ROW(),COLUMN()))=TRUNC(INDIRECT(ADDRESS(ROW(),COLUMN())))</formula>
    </cfRule>
  </conditionalFormatting>
  <conditionalFormatting sqref="AA60:AF60">
    <cfRule type="expression" dxfId="287" priority="14">
      <formula>INDIRECT(ADDRESS(ROW(),COLUMN()))=TRUNC(INDIRECT(ADDRESS(ROW(),COLUMN())))</formula>
    </cfRule>
  </conditionalFormatting>
  <conditionalFormatting sqref="AA59:AF59">
    <cfRule type="expression" dxfId="286" priority="13">
      <formula>INDIRECT(ADDRESS(ROW(),COLUMN()))=TRUNC(INDIRECT(ADDRESS(ROW(),COLUMN())))</formula>
    </cfRule>
  </conditionalFormatting>
  <conditionalFormatting sqref="AG60">
    <cfRule type="expression" dxfId="285" priority="12">
      <formula>INDIRECT(ADDRESS(ROW(),COLUMN()))=TRUNC(INDIRECT(ADDRESS(ROW(),COLUMN())))</formula>
    </cfRule>
  </conditionalFormatting>
  <conditionalFormatting sqref="AG59">
    <cfRule type="expression" dxfId="284" priority="11">
      <formula>INDIRECT(ADDRESS(ROW(),COLUMN()))=TRUNC(INDIRECT(ADDRESS(ROW(),COLUMN())))</formula>
    </cfRule>
  </conditionalFormatting>
  <conditionalFormatting sqref="AH60:AM60">
    <cfRule type="expression" dxfId="283" priority="10">
      <formula>INDIRECT(ADDRESS(ROW(),COLUMN()))=TRUNC(INDIRECT(ADDRESS(ROW(),COLUMN())))</formula>
    </cfRule>
  </conditionalFormatting>
  <conditionalFormatting sqref="AH59:AM59">
    <cfRule type="expression" dxfId="282" priority="9">
      <formula>INDIRECT(ADDRESS(ROW(),COLUMN()))=TRUNC(INDIRECT(ADDRESS(ROW(),COLUMN())))</formula>
    </cfRule>
  </conditionalFormatting>
  <conditionalFormatting sqref="AN60">
    <cfRule type="expression" dxfId="281" priority="8">
      <formula>INDIRECT(ADDRESS(ROW(),COLUMN()))=TRUNC(INDIRECT(ADDRESS(ROW(),COLUMN())))</formula>
    </cfRule>
  </conditionalFormatting>
  <conditionalFormatting sqref="AN59">
    <cfRule type="expression" dxfId="280" priority="7">
      <formula>INDIRECT(ADDRESS(ROW(),COLUMN()))=TRUNC(INDIRECT(ADDRESS(ROW(),COLUMN())))</formula>
    </cfRule>
  </conditionalFormatting>
  <conditionalFormatting sqref="AO60:AT60">
    <cfRule type="expression" dxfId="279" priority="6">
      <formula>INDIRECT(ADDRESS(ROW(),COLUMN()))=TRUNC(INDIRECT(ADDRESS(ROW(),COLUMN())))</formula>
    </cfRule>
  </conditionalFormatting>
  <conditionalFormatting sqref="AO59:AT59">
    <cfRule type="expression" dxfId="278" priority="5">
      <formula>INDIRECT(ADDRESS(ROW(),COLUMN()))=TRUNC(INDIRECT(ADDRESS(ROW(),COLUMN())))</formula>
    </cfRule>
  </conditionalFormatting>
  <conditionalFormatting sqref="AU60">
    <cfRule type="expression" dxfId="277" priority="4">
      <formula>INDIRECT(ADDRESS(ROW(),COLUMN()))=TRUNC(INDIRECT(ADDRESS(ROW(),COLUMN())))</formula>
    </cfRule>
  </conditionalFormatting>
  <conditionalFormatting sqref="AU59">
    <cfRule type="expression" dxfId="276" priority="3">
      <formula>INDIRECT(ADDRESS(ROW(),COLUMN()))=TRUNC(INDIRECT(ADDRESS(ROW(),COLUMN())))</formula>
    </cfRule>
  </conditionalFormatting>
  <conditionalFormatting sqref="AV60:AW60">
    <cfRule type="expression" dxfId="275" priority="2">
      <formula>INDIRECT(ADDRESS(ROW(),COLUMN()))=TRUNC(INDIRECT(ADDRESS(ROW(),COLUMN())))</formula>
    </cfRule>
  </conditionalFormatting>
  <conditionalFormatting sqref="AV59:AW59">
    <cfRule type="expression" dxfId="274"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6"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'別紙２プルダウン・リスト'!$C$4:$C$8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B1:W42"/>
  <sheetViews>
    <sheetView zoomScale="75" zoomScaleNormal="75" workbookViewId="0"/>
  </sheetViews>
  <sheetFormatPr defaultRowHeight="25.5"/>
  <cols>
    <col min="1" max="1" width="1.625" style="760" customWidth="1"/>
    <col min="2" max="2" width="5.625" style="761" customWidth="1"/>
    <col min="3" max="3" width="10.625" style="761" customWidth="1"/>
    <col min="4" max="4" width="3.375" style="761" bestFit="1" customWidth="1"/>
    <col min="5" max="5" width="15.625" style="760" customWidth="1"/>
    <col min="6" max="6" width="3.375" style="760" bestFit="1" customWidth="1"/>
    <col min="7" max="7" width="15.625" style="760" customWidth="1"/>
    <col min="8" max="8" width="3.375" style="760" bestFit="1" customWidth="1"/>
    <col min="9" max="9" width="15.625" style="761" customWidth="1"/>
    <col min="10" max="10" width="3.375" style="760" bestFit="1" customWidth="1"/>
    <col min="11" max="11" width="15.625" style="760" customWidth="1"/>
    <col min="12" max="12" width="3.375" style="760" customWidth="1"/>
    <col min="13" max="13" width="15.625" style="760" customWidth="1"/>
    <col min="14" max="14" width="3.375" style="760" customWidth="1"/>
    <col min="15" max="15" width="15.625" style="760" customWidth="1"/>
    <col min="16" max="16" width="3.375" style="760" customWidth="1"/>
    <col min="17" max="17" width="15.625" style="760" customWidth="1"/>
    <col min="18" max="18" width="3.375" style="760" customWidth="1"/>
    <col min="19" max="19" width="15.625" style="760" customWidth="1"/>
    <col min="20" max="20" width="3.375" style="760" customWidth="1"/>
    <col min="21" max="21" width="15.625" style="760" customWidth="1"/>
    <col min="22" max="22" width="3.375" style="760" customWidth="1"/>
    <col min="23" max="23" width="50.625" style="760" customWidth="1"/>
    <col min="24" max="16384" width="9" style="760" customWidth="1"/>
  </cols>
  <sheetData>
    <row r="1" spans="2:23">
      <c r="B1" s="762" t="s">
        <v>5</v>
      </c>
    </row>
    <row r="2" spans="2:23">
      <c r="B2" s="763" t="s">
        <v>528</v>
      </c>
      <c r="E2" s="768"/>
      <c r="I2" s="764"/>
    </row>
    <row r="3" spans="2:23">
      <c r="B3" s="764" t="s">
        <v>362</v>
      </c>
      <c r="E3" s="768" t="s">
        <v>438</v>
      </c>
      <c r="I3" s="764"/>
    </row>
    <row r="4" spans="2:23">
      <c r="B4" s="763"/>
      <c r="E4" s="769" t="s">
        <v>369</v>
      </c>
      <c r="F4" s="769"/>
      <c r="G4" s="769"/>
      <c r="H4" s="769"/>
      <c r="I4" s="769"/>
      <c r="J4" s="769"/>
      <c r="K4" s="769"/>
      <c r="M4" s="769" t="s">
        <v>558</v>
      </c>
      <c r="N4" s="769"/>
      <c r="O4" s="769"/>
      <c r="Q4" s="769" t="s">
        <v>561</v>
      </c>
      <c r="R4" s="769"/>
      <c r="S4" s="769"/>
      <c r="T4" s="769"/>
      <c r="U4" s="769"/>
      <c r="W4" s="769" t="s">
        <v>562</v>
      </c>
    </row>
    <row r="5" spans="2:23">
      <c r="B5" s="761" t="s">
        <v>256</v>
      </c>
      <c r="C5" s="761" t="s">
        <v>305</v>
      </c>
      <c r="E5" s="761" t="s">
        <v>553</v>
      </c>
      <c r="F5" s="761"/>
      <c r="G5" s="761" t="s">
        <v>554</v>
      </c>
      <c r="I5" s="761" t="s">
        <v>556</v>
      </c>
      <c r="K5" s="761" t="s">
        <v>369</v>
      </c>
      <c r="M5" s="761" t="s">
        <v>452</v>
      </c>
      <c r="O5" s="761" t="s">
        <v>559</v>
      </c>
      <c r="Q5" s="761" t="s">
        <v>452</v>
      </c>
      <c r="S5" s="761" t="s">
        <v>559</v>
      </c>
      <c r="U5" s="761" t="s">
        <v>369</v>
      </c>
      <c r="W5" s="769"/>
    </row>
    <row r="6" spans="2:23">
      <c r="B6" s="761">
        <v>1</v>
      </c>
      <c r="C6" s="765" t="s">
        <v>169</v>
      </c>
      <c r="D6" s="761" t="s">
        <v>535</v>
      </c>
      <c r="E6" s="770">
        <v>0.375</v>
      </c>
      <c r="F6" s="761" t="s">
        <v>238</v>
      </c>
      <c r="G6" s="770">
        <v>0.75</v>
      </c>
      <c r="H6" s="760" t="s">
        <v>555</v>
      </c>
      <c r="I6" s="770">
        <v>4.1666666666666664e-002</v>
      </c>
      <c r="J6" s="760" t="s">
        <v>510</v>
      </c>
      <c r="K6" s="769">
        <f t="shared" ref="K6:K25" si="0">(G6-E6-I6)*24</f>
        <v>8</v>
      </c>
      <c r="M6" s="770">
        <v>0.39583333333333331</v>
      </c>
      <c r="N6" s="761" t="s">
        <v>238</v>
      </c>
      <c r="O6" s="770">
        <v>0.6875</v>
      </c>
      <c r="Q6" s="772">
        <f t="shared" ref="Q6:Q25" si="1">IF(E6&lt;M6,M6,E6)</f>
        <v>0.39583333333333331</v>
      </c>
      <c r="R6" s="761" t="s">
        <v>238</v>
      </c>
      <c r="S6" s="772">
        <f t="shared" ref="S6:S25" si="2">IF(G6&gt;O6,O6,G6)</f>
        <v>0.6875</v>
      </c>
      <c r="U6" s="769">
        <f t="shared" ref="U6:U25" si="3">(S6-Q6)*24</f>
        <v>7</v>
      </c>
      <c r="W6" s="773"/>
    </row>
    <row r="7" spans="2:23">
      <c r="B7" s="761">
        <v>2</v>
      </c>
      <c r="C7" s="765" t="s">
        <v>529</v>
      </c>
      <c r="D7" s="761" t="s">
        <v>535</v>
      </c>
      <c r="E7" s="770"/>
      <c r="F7" s="761" t="s">
        <v>238</v>
      </c>
      <c r="G7" s="770"/>
      <c r="H7" s="760" t="s">
        <v>555</v>
      </c>
      <c r="I7" s="770">
        <v>0</v>
      </c>
      <c r="J7" s="760" t="s">
        <v>510</v>
      </c>
      <c r="K7" s="769">
        <f t="shared" si="0"/>
        <v>0</v>
      </c>
      <c r="M7" s="770"/>
      <c r="N7" s="761" t="s">
        <v>238</v>
      </c>
      <c r="O7" s="770"/>
      <c r="Q7" s="772">
        <f t="shared" si="1"/>
        <v>0</v>
      </c>
      <c r="R7" s="761" t="s">
        <v>238</v>
      </c>
      <c r="S7" s="772">
        <f t="shared" si="2"/>
        <v>0</v>
      </c>
      <c r="U7" s="769">
        <f t="shared" si="3"/>
        <v>0</v>
      </c>
      <c r="W7" s="773"/>
    </row>
    <row r="8" spans="2:23">
      <c r="B8" s="761">
        <v>3</v>
      </c>
      <c r="C8" s="765" t="s">
        <v>146</v>
      </c>
      <c r="D8" s="761" t="s">
        <v>535</v>
      </c>
      <c r="E8" s="770"/>
      <c r="F8" s="761" t="s">
        <v>238</v>
      </c>
      <c r="G8" s="770"/>
      <c r="H8" s="760" t="s">
        <v>555</v>
      </c>
      <c r="I8" s="770">
        <v>0</v>
      </c>
      <c r="J8" s="760" t="s">
        <v>510</v>
      </c>
      <c r="K8" s="769">
        <f t="shared" si="0"/>
        <v>0</v>
      </c>
      <c r="M8" s="770"/>
      <c r="N8" s="761" t="s">
        <v>238</v>
      </c>
      <c r="O8" s="770"/>
      <c r="Q8" s="772">
        <f t="shared" si="1"/>
        <v>0</v>
      </c>
      <c r="R8" s="761" t="s">
        <v>238</v>
      </c>
      <c r="S8" s="772">
        <f t="shared" si="2"/>
        <v>0</v>
      </c>
      <c r="U8" s="769">
        <f t="shared" si="3"/>
        <v>0</v>
      </c>
      <c r="W8" s="773"/>
    </row>
    <row r="9" spans="2:23">
      <c r="B9" s="761">
        <v>4</v>
      </c>
      <c r="C9" s="765" t="s">
        <v>530</v>
      </c>
      <c r="D9" s="761" t="s">
        <v>535</v>
      </c>
      <c r="E9" s="770"/>
      <c r="F9" s="761" t="s">
        <v>238</v>
      </c>
      <c r="G9" s="770"/>
      <c r="H9" s="760" t="s">
        <v>555</v>
      </c>
      <c r="I9" s="770">
        <v>0</v>
      </c>
      <c r="J9" s="760" t="s">
        <v>510</v>
      </c>
      <c r="K9" s="769">
        <f t="shared" si="0"/>
        <v>0</v>
      </c>
      <c r="M9" s="770"/>
      <c r="N9" s="761" t="s">
        <v>238</v>
      </c>
      <c r="O9" s="770"/>
      <c r="Q9" s="772">
        <f t="shared" si="1"/>
        <v>0</v>
      </c>
      <c r="R9" s="761" t="s">
        <v>238</v>
      </c>
      <c r="S9" s="772">
        <f t="shared" si="2"/>
        <v>0</v>
      </c>
      <c r="U9" s="769">
        <f t="shared" si="3"/>
        <v>0</v>
      </c>
      <c r="W9" s="773"/>
    </row>
    <row r="10" spans="2:23">
      <c r="B10" s="761">
        <v>5</v>
      </c>
      <c r="C10" s="765" t="s">
        <v>251</v>
      </c>
      <c r="D10" s="761" t="s">
        <v>535</v>
      </c>
      <c r="E10" s="770"/>
      <c r="F10" s="761" t="s">
        <v>238</v>
      </c>
      <c r="G10" s="770"/>
      <c r="H10" s="760" t="s">
        <v>555</v>
      </c>
      <c r="I10" s="770">
        <v>0</v>
      </c>
      <c r="J10" s="760" t="s">
        <v>510</v>
      </c>
      <c r="K10" s="769">
        <f t="shared" si="0"/>
        <v>0</v>
      </c>
      <c r="M10" s="770"/>
      <c r="N10" s="761" t="s">
        <v>238</v>
      </c>
      <c r="O10" s="770"/>
      <c r="Q10" s="772">
        <f t="shared" si="1"/>
        <v>0</v>
      </c>
      <c r="R10" s="761" t="s">
        <v>238</v>
      </c>
      <c r="S10" s="772">
        <f t="shared" si="2"/>
        <v>0</v>
      </c>
      <c r="U10" s="769">
        <f t="shared" si="3"/>
        <v>0</v>
      </c>
      <c r="W10" s="773"/>
    </row>
    <row r="11" spans="2:23">
      <c r="B11" s="761">
        <v>6</v>
      </c>
      <c r="C11" s="765" t="s">
        <v>531</v>
      </c>
      <c r="D11" s="761" t="s">
        <v>535</v>
      </c>
      <c r="E11" s="770"/>
      <c r="F11" s="761" t="s">
        <v>238</v>
      </c>
      <c r="G11" s="770"/>
      <c r="H11" s="760" t="s">
        <v>555</v>
      </c>
      <c r="I11" s="770">
        <v>0</v>
      </c>
      <c r="J11" s="760" t="s">
        <v>510</v>
      </c>
      <c r="K11" s="769">
        <f t="shared" si="0"/>
        <v>0</v>
      </c>
      <c r="M11" s="770"/>
      <c r="N11" s="761" t="s">
        <v>238</v>
      </c>
      <c r="O11" s="770"/>
      <c r="Q11" s="772">
        <f t="shared" si="1"/>
        <v>0</v>
      </c>
      <c r="R11" s="761" t="s">
        <v>238</v>
      </c>
      <c r="S11" s="772">
        <f t="shared" si="2"/>
        <v>0</v>
      </c>
      <c r="U11" s="769">
        <f t="shared" si="3"/>
        <v>0</v>
      </c>
      <c r="W11" s="773"/>
    </row>
    <row r="12" spans="2:23">
      <c r="B12" s="761">
        <v>7</v>
      </c>
      <c r="C12" s="765" t="s">
        <v>14</v>
      </c>
      <c r="D12" s="761" t="s">
        <v>535</v>
      </c>
      <c r="E12" s="770"/>
      <c r="F12" s="761" t="s">
        <v>238</v>
      </c>
      <c r="G12" s="770"/>
      <c r="H12" s="760" t="s">
        <v>555</v>
      </c>
      <c r="I12" s="770">
        <v>0</v>
      </c>
      <c r="J12" s="760" t="s">
        <v>510</v>
      </c>
      <c r="K12" s="769">
        <f t="shared" si="0"/>
        <v>0</v>
      </c>
      <c r="M12" s="770"/>
      <c r="N12" s="761" t="s">
        <v>238</v>
      </c>
      <c r="O12" s="770"/>
      <c r="Q12" s="772">
        <f t="shared" si="1"/>
        <v>0</v>
      </c>
      <c r="R12" s="761" t="s">
        <v>238</v>
      </c>
      <c r="S12" s="772">
        <f t="shared" si="2"/>
        <v>0</v>
      </c>
      <c r="U12" s="769">
        <f t="shared" si="3"/>
        <v>0</v>
      </c>
      <c r="W12" s="773"/>
    </row>
    <row r="13" spans="2:23">
      <c r="B13" s="761">
        <v>8</v>
      </c>
      <c r="C13" s="765" t="s">
        <v>62</v>
      </c>
      <c r="D13" s="761" t="s">
        <v>535</v>
      </c>
      <c r="E13" s="770"/>
      <c r="F13" s="761" t="s">
        <v>238</v>
      </c>
      <c r="G13" s="770"/>
      <c r="H13" s="760" t="s">
        <v>555</v>
      </c>
      <c r="I13" s="770">
        <v>0</v>
      </c>
      <c r="J13" s="760" t="s">
        <v>510</v>
      </c>
      <c r="K13" s="769">
        <f t="shared" si="0"/>
        <v>0</v>
      </c>
      <c r="M13" s="770"/>
      <c r="N13" s="761" t="s">
        <v>238</v>
      </c>
      <c r="O13" s="770"/>
      <c r="Q13" s="772">
        <f t="shared" si="1"/>
        <v>0</v>
      </c>
      <c r="R13" s="761" t="s">
        <v>238</v>
      </c>
      <c r="S13" s="772">
        <f t="shared" si="2"/>
        <v>0</v>
      </c>
      <c r="U13" s="769">
        <f t="shared" si="3"/>
        <v>0</v>
      </c>
      <c r="W13" s="773"/>
    </row>
    <row r="14" spans="2:23">
      <c r="B14" s="761">
        <v>9</v>
      </c>
      <c r="C14" s="765" t="s">
        <v>315</v>
      </c>
      <c r="D14" s="761" t="s">
        <v>535</v>
      </c>
      <c r="E14" s="770"/>
      <c r="F14" s="761" t="s">
        <v>238</v>
      </c>
      <c r="G14" s="770"/>
      <c r="H14" s="760" t="s">
        <v>555</v>
      </c>
      <c r="I14" s="770">
        <v>0</v>
      </c>
      <c r="J14" s="760" t="s">
        <v>510</v>
      </c>
      <c r="K14" s="769">
        <f t="shared" si="0"/>
        <v>0</v>
      </c>
      <c r="M14" s="770"/>
      <c r="N14" s="761" t="s">
        <v>238</v>
      </c>
      <c r="O14" s="770"/>
      <c r="Q14" s="772">
        <f t="shared" si="1"/>
        <v>0</v>
      </c>
      <c r="R14" s="761" t="s">
        <v>238</v>
      </c>
      <c r="S14" s="772">
        <f t="shared" si="2"/>
        <v>0</v>
      </c>
      <c r="U14" s="769">
        <f t="shared" si="3"/>
        <v>0</v>
      </c>
      <c r="W14" s="773"/>
    </row>
    <row r="15" spans="2:23">
      <c r="B15" s="761">
        <v>10</v>
      </c>
      <c r="C15" s="765" t="s">
        <v>532</v>
      </c>
      <c r="D15" s="761" t="s">
        <v>535</v>
      </c>
      <c r="E15" s="770"/>
      <c r="F15" s="761" t="s">
        <v>238</v>
      </c>
      <c r="G15" s="770"/>
      <c r="H15" s="760" t="s">
        <v>555</v>
      </c>
      <c r="I15" s="770">
        <v>0</v>
      </c>
      <c r="J15" s="760" t="s">
        <v>510</v>
      </c>
      <c r="K15" s="769">
        <f t="shared" si="0"/>
        <v>0</v>
      </c>
      <c r="M15" s="770"/>
      <c r="N15" s="761" t="s">
        <v>238</v>
      </c>
      <c r="O15" s="770"/>
      <c r="Q15" s="772">
        <f t="shared" si="1"/>
        <v>0</v>
      </c>
      <c r="R15" s="761" t="s">
        <v>238</v>
      </c>
      <c r="S15" s="772">
        <f t="shared" si="2"/>
        <v>0</v>
      </c>
      <c r="U15" s="769">
        <f t="shared" si="3"/>
        <v>0</v>
      </c>
      <c r="W15" s="773"/>
    </row>
    <row r="16" spans="2:23">
      <c r="B16" s="761">
        <v>11</v>
      </c>
      <c r="C16" s="765" t="s">
        <v>533</v>
      </c>
      <c r="D16" s="761" t="s">
        <v>535</v>
      </c>
      <c r="E16" s="770"/>
      <c r="F16" s="761" t="s">
        <v>238</v>
      </c>
      <c r="G16" s="770"/>
      <c r="H16" s="760" t="s">
        <v>555</v>
      </c>
      <c r="I16" s="770">
        <v>0</v>
      </c>
      <c r="J16" s="760" t="s">
        <v>510</v>
      </c>
      <c r="K16" s="769">
        <f t="shared" si="0"/>
        <v>0</v>
      </c>
      <c r="M16" s="770"/>
      <c r="N16" s="761" t="s">
        <v>238</v>
      </c>
      <c r="O16" s="770"/>
      <c r="Q16" s="772">
        <f t="shared" si="1"/>
        <v>0</v>
      </c>
      <c r="R16" s="761" t="s">
        <v>238</v>
      </c>
      <c r="S16" s="772">
        <f t="shared" si="2"/>
        <v>0</v>
      </c>
      <c r="U16" s="769">
        <f t="shared" si="3"/>
        <v>0</v>
      </c>
      <c r="W16" s="773"/>
    </row>
    <row r="17" spans="2:23">
      <c r="B17" s="761">
        <v>12</v>
      </c>
      <c r="C17" s="765" t="s">
        <v>534</v>
      </c>
      <c r="D17" s="761" t="s">
        <v>535</v>
      </c>
      <c r="E17" s="770"/>
      <c r="F17" s="761" t="s">
        <v>238</v>
      </c>
      <c r="G17" s="770"/>
      <c r="H17" s="760" t="s">
        <v>555</v>
      </c>
      <c r="I17" s="770">
        <v>0</v>
      </c>
      <c r="J17" s="760" t="s">
        <v>510</v>
      </c>
      <c r="K17" s="769">
        <f t="shared" si="0"/>
        <v>0</v>
      </c>
      <c r="M17" s="770"/>
      <c r="N17" s="761" t="s">
        <v>238</v>
      </c>
      <c r="O17" s="770"/>
      <c r="Q17" s="772">
        <f t="shared" si="1"/>
        <v>0</v>
      </c>
      <c r="R17" s="761" t="s">
        <v>238</v>
      </c>
      <c r="S17" s="772">
        <f t="shared" si="2"/>
        <v>0</v>
      </c>
      <c r="U17" s="769">
        <f t="shared" si="3"/>
        <v>0</v>
      </c>
      <c r="W17" s="773"/>
    </row>
    <row r="18" spans="2:23">
      <c r="B18" s="761">
        <v>13</v>
      </c>
      <c r="C18" s="765" t="s">
        <v>366</v>
      </c>
      <c r="D18" s="761" t="s">
        <v>535</v>
      </c>
      <c r="E18" s="770"/>
      <c r="F18" s="761" t="s">
        <v>238</v>
      </c>
      <c r="G18" s="770"/>
      <c r="H18" s="760" t="s">
        <v>555</v>
      </c>
      <c r="I18" s="770">
        <v>0</v>
      </c>
      <c r="J18" s="760" t="s">
        <v>510</v>
      </c>
      <c r="K18" s="769">
        <f t="shared" si="0"/>
        <v>0</v>
      </c>
      <c r="M18" s="770"/>
      <c r="N18" s="761" t="s">
        <v>238</v>
      </c>
      <c r="O18" s="770"/>
      <c r="Q18" s="772">
        <f t="shared" si="1"/>
        <v>0</v>
      </c>
      <c r="R18" s="761" t="s">
        <v>238</v>
      </c>
      <c r="S18" s="772">
        <f t="shared" si="2"/>
        <v>0</v>
      </c>
      <c r="U18" s="769">
        <f t="shared" si="3"/>
        <v>0</v>
      </c>
      <c r="W18" s="773"/>
    </row>
    <row r="19" spans="2:23">
      <c r="B19" s="761">
        <v>14</v>
      </c>
      <c r="C19" s="765" t="s">
        <v>274</v>
      </c>
      <c r="D19" s="761" t="s">
        <v>535</v>
      </c>
      <c r="E19" s="770"/>
      <c r="F19" s="761" t="s">
        <v>238</v>
      </c>
      <c r="G19" s="770"/>
      <c r="H19" s="760" t="s">
        <v>555</v>
      </c>
      <c r="I19" s="770">
        <v>0</v>
      </c>
      <c r="J19" s="760" t="s">
        <v>510</v>
      </c>
      <c r="K19" s="769">
        <f t="shared" si="0"/>
        <v>0</v>
      </c>
      <c r="M19" s="770"/>
      <c r="N19" s="761" t="s">
        <v>238</v>
      </c>
      <c r="O19" s="770"/>
      <c r="Q19" s="772">
        <f t="shared" si="1"/>
        <v>0</v>
      </c>
      <c r="R19" s="761" t="s">
        <v>238</v>
      </c>
      <c r="S19" s="772">
        <f t="shared" si="2"/>
        <v>0</v>
      </c>
      <c r="U19" s="769">
        <f t="shared" si="3"/>
        <v>0</v>
      </c>
      <c r="W19" s="773"/>
    </row>
    <row r="20" spans="2:23">
      <c r="B20" s="761">
        <v>15</v>
      </c>
      <c r="C20" s="765" t="s">
        <v>536</v>
      </c>
      <c r="D20" s="761" t="s">
        <v>535</v>
      </c>
      <c r="E20" s="770"/>
      <c r="F20" s="761" t="s">
        <v>238</v>
      </c>
      <c r="G20" s="770"/>
      <c r="H20" s="760" t="s">
        <v>555</v>
      </c>
      <c r="I20" s="770">
        <v>0</v>
      </c>
      <c r="J20" s="760" t="s">
        <v>510</v>
      </c>
      <c r="K20" s="769">
        <f t="shared" si="0"/>
        <v>0</v>
      </c>
      <c r="M20" s="770"/>
      <c r="N20" s="761" t="s">
        <v>238</v>
      </c>
      <c r="O20" s="770"/>
      <c r="Q20" s="772">
        <f t="shared" si="1"/>
        <v>0</v>
      </c>
      <c r="R20" s="761" t="s">
        <v>238</v>
      </c>
      <c r="S20" s="772">
        <f t="shared" si="2"/>
        <v>0</v>
      </c>
      <c r="U20" s="769">
        <f t="shared" si="3"/>
        <v>0</v>
      </c>
      <c r="W20" s="773"/>
    </row>
    <row r="21" spans="2:23">
      <c r="B21" s="761">
        <v>16</v>
      </c>
      <c r="C21" s="765" t="s">
        <v>537</v>
      </c>
      <c r="D21" s="761" t="s">
        <v>535</v>
      </c>
      <c r="E21" s="770"/>
      <c r="F21" s="761" t="s">
        <v>238</v>
      </c>
      <c r="G21" s="770"/>
      <c r="H21" s="760" t="s">
        <v>555</v>
      </c>
      <c r="I21" s="770">
        <v>0</v>
      </c>
      <c r="J21" s="760" t="s">
        <v>510</v>
      </c>
      <c r="K21" s="769">
        <f t="shared" si="0"/>
        <v>0</v>
      </c>
      <c r="M21" s="770"/>
      <c r="N21" s="761" t="s">
        <v>238</v>
      </c>
      <c r="O21" s="770"/>
      <c r="Q21" s="772">
        <f t="shared" si="1"/>
        <v>0</v>
      </c>
      <c r="R21" s="761" t="s">
        <v>238</v>
      </c>
      <c r="S21" s="772">
        <f t="shared" si="2"/>
        <v>0</v>
      </c>
      <c r="U21" s="769">
        <f t="shared" si="3"/>
        <v>0</v>
      </c>
      <c r="W21" s="773"/>
    </row>
    <row r="22" spans="2:23">
      <c r="B22" s="761">
        <v>17</v>
      </c>
      <c r="C22" s="765" t="s">
        <v>538</v>
      </c>
      <c r="D22" s="761" t="s">
        <v>535</v>
      </c>
      <c r="E22" s="770"/>
      <c r="F22" s="761" t="s">
        <v>238</v>
      </c>
      <c r="G22" s="770"/>
      <c r="H22" s="760" t="s">
        <v>555</v>
      </c>
      <c r="I22" s="770">
        <v>0</v>
      </c>
      <c r="J22" s="760" t="s">
        <v>510</v>
      </c>
      <c r="K22" s="769">
        <f t="shared" si="0"/>
        <v>0</v>
      </c>
      <c r="M22" s="770"/>
      <c r="N22" s="761" t="s">
        <v>238</v>
      </c>
      <c r="O22" s="770"/>
      <c r="Q22" s="772">
        <f t="shared" si="1"/>
        <v>0</v>
      </c>
      <c r="R22" s="761" t="s">
        <v>238</v>
      </c>
      <c r="S22" s="772">
        <f t="shared" si="2"/>
        <v>0</v>
      </c>
      <c r="U22" s="769">
        <f t="shared" si="3"/>
        <v>0</v>
      </c>
      <c r="W22" s="773"/>
    </row>
    <row r="23" spans="2:23">
      <c r="B23" s="761">
        <v>18</v>
      </c>
      <c r="C23" s="765" t="s">
        <v>172</v>
      </c>
      <c r="D23" s="761" t="s">
        <v>535</v>
      </c>
      <c r="E23" s="770"/>
      <c r="F23" s="761" t="s">
        <v>238</v>
      </c>
      <c r="G23" s="770"/>
      <c r="H23" s="760" t="s">
        <v>555</v>
      </c>
      <c r="I23" s="770">
        <v>0</v>
      </c>
      <c r="J23" s="760" t="s">
        <v>510</v>
      </c>
      <c r="K23" s="769">
        <f t="shared" si="0"/>
        <v>0</v>
      </c>
      <c r="M23" s="770"/>
      <c r="N23" s="761" t="s">
        <v>238</v>
      </c>
      <c r="O23" s="770"/>
      <c r="Q23" s="772">
        <f t="shared" si="1"/>
        <v>0</v>
      </c>
      <c r="R23" s="761" t="s">
        <v>238</v>
      </c>
      <c r="S23" s="772">
        <f t="shared" si="2"/>
        <v>0</v>
      </c>
      <c r="U23" s="769">
        <f t="shared" si="3"/>
        <v>0</v>
      </c>
      <c r="W23" s="773"/>
    </row>
    <row r="24" spans="2:23">
      <c r="B24" s="761">
        <v>19</v>
      </c>
      <c r="C24" s="765" t="s">
        <v>431</v>
      </c>
      <c r="D24" s="761" t="s">
        <v>535</v>
      </c>
      <c r="E24" s="770"/>
      <c r="F24" s="761" t="s">
        <v>238</v>
      </c>
      <c r="G24" s="770"/>
      <c r="H24" s="760" t="s">
        <v>555</v>
      </c>
      <c r="I24" s="770">
        <v>0</v>
      </c>
      <c r="J24" s="760" t="s">
        <v>510</v>
      </c>
      <c r="K24" s="769">
        <f t="shared" si="0"/>
        <v>0</v>
      </c>
      <c r="M24" s="770"/>
      <c r="N24" s="761" t="s">
        <v>238</v>
      </c>
      <c r="O24" s="770"/>
      <c r="Q24" s="772">
        <f t="shared" si="1"/>
        <v>0</v>
      </c>
      <c r="R24" s="761" t="s">
        <v>238</v>
      </c>
      <c r="S24" s="772">
        <f t="shared" si="2"/>
        <v>0</v>
      </c>
      <c r="U24" s="769">
        <f t="shared" si="3"/>
        <v>0</v>
      </c>
      <c r="W24" s="773"/>
    </row>
    <row r="25" spans="2:23">
      <c r="B25" s="761">
        <v>20</v>
      </c>
      <c r="C25" s="765" t="s">
        <v>34</v>
      </c>
      <c r="D25" s="761" t="s">
        <v>535</v>
      </c>
      <c r="E25" s="770"/>
      <c r="F25" s="761" t="s">
        <v>238</v>
      </c>
      <c r="G25" s="770"/>
      <c r="H25" s="760" t="s">
        <v>555</v>
      </c>
      <c r="I25" s="770">
        <v>0</v>
      </c>
      <c r="J25" s="760" t="s">
        <v>510</v>
      </c>
      <c r="K25" s="769">
        <f t="shared" si="0"/>
        <v>0</v>
      </c>
      <c r="M25" s="770"/>
      <c r="N25" s="761" t="s">
        <v>238</v>
      </c>
      <c r="O25" s="770"/>
      <c r="Q25" s="772">
        <f t="shared" si="1"/>
        <v>0</v>
      </c>
      <c r="R25" s="761" t="s">
        <v>238</v>
      </c>
      <c r="S25" s="772">
        <f t="shared" si="2"/>
        <v>0</v>
      </c>
      <c r="U25" s="769">
        <f t="shared" si="3"/>
        <v>0</v>
      </c>
      <c r="W25" s="773"/>
    </row>
    <row r="26" spans="2:23">
      <c r="B26" s="761">
        <v>21</v>
      </c>
      <c r="C26" s="765" t="s">
        <v>539</v>
      </c>
      <c r="D26" s="761" t="s">
        <v>535</v>
      </c>
      <c r="E26" s="771"/>
      <c r="F26" s="761" t="s">
        <v>238</v>
      </c>
      <c r="G26" s="771"/>
      <c r="H26" s="760" t="s">
        <v>555</v>
      </c>
      <c r="I26" s="771"/>
      <c r="J26" s="760" t="s">
        <v>510</v>
      </c>
      <c r="K26" s="765">
        <v>1</v>
      </c>
      <c r="M26" s="769"/>
      <c r="N26" s="761" t="s">
        <v>238</v>
      </c>
      <c r="O26" s="769"/>
      <c r="Q26" s="769"/>
      <c r="R26" s="761" t="s">
        <v>238</v>
      </c>
      <c r="S26" s="769"/>
      <c r="U26" s="765">
        <v>1</v>
      </c>
      <c r="W26" s="773"/>
    </row>
    <row r="27" spans="2:23">
      <c r="B27" s="761">
        <v>22</v>
      </c>
      <c r="C27" s="765" t="s">
        <v>540</v>
      </c>
      <c r="D27" s="761" t="s">
        <v>535</v>
      </c>
      <c r="E27" s="771"/>
      <c r="F27" s="761" t="s">
        <v>238</v>
      </c>
      <c r="G27" s="771"/>
      <c r="H27" s="760" t="s">
        <v>555</v>
      </c>
      <c r="I27" s="771"/>
      <c r="J27" s="760" t="s">
        <v>510</v>
      </c>
      <c r="K27" s="765">
        <v>2</v>
      </c>
      <c r="M27" s="769"/>
      <c r="N27" s="761" t="s">
        <v>238</v>
      </c>
      <c r="O27" s="769"/>
      <c r="Q27" s="769"/>
      <c r="R27" s="761" t="s">
        <v>238</v>
      </c>
      <c r="S27" s="769"/>
      <c r="U27" s="765">
        <v>2</v>
      </c>
      <c r="W27" s="773"/>
    </row>
    <row r="28" spans="2:23">
      <c r="B28" s="761">
        <v>23</v>
      </c>
      <c r="C28" s="765" t="s">
        <v>541</v>
      </c>
      <c r="D28" s="761" t="s">
        <v>535</v>
      </c>
      <c r="E28" s="771"/>
      <c r="F28" s="761" t="s">
        <v>238</v>
      </c>
      <c r="G28" s="771"/>
      <c r="H28" s="760" t="s">
        <v>555</v>
      </c>
      <c r="I28" s="771"/>
      <c r="J28" s="760" t="s">
        <v>510</v>
      </c>
      <c r="K28" s="765">
        <v>3</v>
      </c>
      <c r="M28" s="769"/>
      <c r="N28" s="761" t="s">
        <v>238</v>
      </c>
      <c r="O28" s="769"/>
      <c r="Q28" s="769"/>
      <c r="R28" s="761" t="s">
        <v>238</v>
      </c>
      <c r="S28" s="769"/>
      <c r="U28" s="765">
        <v>3</v>
      </c>
      <c r="W28" s="773"/>
    </row>
    <row r="29" spans="2:23">
      <c r="B29" s="761">
        <v>24</v>
      </c>
      <c r="C29" s="765" t="s">
        <v>542</v>
      </c>
      <c r="D29" s="761" t="s">
        <v>535</v>
      </c>
      <c r="E29" s="771"/>
      <c r="F29" s="761" t="s">
        <v>238</v>
      </c>
      <c r="G29" s="771"/>
      <c r="H29" s="760" t="s">
        <v>555</v>
      </c>
      <c r="I29" s="771"/>
      <c r="J29" s="760" t="s">
        <v>510</v>
      </c>
      <c r="K29" s="765">
        <v>4</v>
      </c>
      <c r="M29" s="769"/>
      <c r="N29" s="761" t="s">
        <v>238</v>
      </c>
      <c r="O29" s="769"/>
      <c r="Q29" s="769"/>
      <c r="R29" s="761" t="s">
        <v>238</v>
      </c>
      <c r="S29" s="769"/>
      <c r="U29" s="765">
        <v>4</v>
      </c>
      <c r="W29" s="773"/>
    </row>
    <row r="30" spans="2:23">
      <c r="B30" s="761">
        <v>25</v>
      </c>
      <c r="C30" s="765" t="s">
        <v>544</v>
      </c>
      <c r="D30" s="761" t="s">
        <v>535</v>
      </c>
      <c r="E30" s="771"/>
      <c r="F30" s="761" t="s">
        <v>238</v>
      </c>
      <c r="G30" s="771"/>
      <c r="H30" s="760" t="s">
        <v>555</v>
      </c>
      <c r="I30" s="771"/>
      <c r="J30" s="760" t="s">
        <v>510</v>
      </c>
      <c r="K30" s="765">
        <v>4</v>
      </c>
      <c r="M30" s="769"/>
      <c r="N30" s="761" t="s">
        <v>238</v>
      </c>
      <c r="O30" s="769"/>
      <c r="Q30" s="769"/>
      <c r="R30" s="761" t="s">
        <v>238</v>
      </c>
      <c r="S30" s="769"/>
      <c r="U30" s="765">
        <v>3</v>
      </c>
      <c r="W30" s="773"/>
    </row>
    <row r="31" spans="2:23">
      <c r="B31" s="761">
        <v>26</v>
      </c>
      <c r="C31" s="765" t="s">
        <v>545</v>
      </c>
      <c r="D31" s="761" t="s">
        <v>535</v>
      </c>
      <c r="E31" s="771"/>
      <c r="F31" s="761" t="s">
        <v>238</v>
      </c>
      <c r="G31" s="771"/>
      <c r="H31" s="760" t="s">
        <v>555</v>
      </c>
      <c r="I31" s="771"/>
      <c r="J31" s="760" t="s">
        <v>510</v>
      </c>
      <c r="K31" s="765">
        <v>5</v>
      </c>
      <c r="M31" s="769"/>
      <c r="N31" s="761" t="s">
        <v>238</v>
      </c>
      <c r="O31" s="769"/>
      <c r="Q31" s="769"/>
      <c r="R31" s="761" t="s">
        <v>238</v>
      </c>
      <c r="S31" s="769"/>
      <c r="U31" s="765">
        <v>5</v>
      </c>
      <c r="W31" s="773"/>
    </row>
    <row r="32" spans="2:23">
      <c r="B32" s="761">
        <v>27</v>
      </c>
      <c r="C32" s="765" t="s">
        <v>546</v>
      </c>
      <c r="D32" s="761" t="s">
        <v>535</v>
      </c>
      <c r="E32" s="771"/>
      <c r="F32" s="761" t="s">
        <v>238</v>
      </c>
      <c r="G32" s="771"/>
      <c r="H32" s="760" t="s">
        <v>555</v>
      </c>
      <c r="I32" s="771"/>
      <c r="J32" s="760" t="s">
        <v>510</v>
      </c>
      <c r="K32" s="765">
        <v>0</v>
      </c>
      <c r="M32" s="769"/>
      <c r="N32" s="761" t="s">
        <v>238</v>
      </c>
      <c r="O32" s="769"/>
      <c r="Q32" s="769"/>
      <c r="R32" s="761" t="s">
        <v>238</v>
      </c>
      <c r="S32" s="769"/>
      <c r="U32" s="765">
        <v>0</v>
      </c>
      <c r="W32" s="773" t="s">
        <v>563</v>
      </c>
    </row>
    <row r="33" spans="2:23">
      <c r="B33" s="761">
        <v>28</v>
      </c>
      <c r="C33" s="765" t="s">
        <v>358</v>
      </c>
      <c r="D33" s="761" t="s">
        <v>535</v>
      </c>
      <c r="E33" s="771"/>
      <c r="F33" s="761" t="s">
        <v>238</v>
      </c>
      <c r="G33" s="771"/>
      <c r="H33" s="760" t="s">
        <v>555</v>
      </c>
      <c r="I33" s="771"/>
      <c r="J33" s="760" t="s">
        <v>510</v>
      </c>
      <c r="K33" s="765"/>
      <c r="M33" s="769"/>
      <c r="N33" s="761" t="s">
        <v>238</v>
      </c>
      <c r="O33" s="769"/>
      <c r="Q33" s="769"/>
      <c r="R33" s="761" t="s">
        <v>238</v>
      </c>
      <c r="S33" s="769"/>
      <c r="U33" s="765"/>
      <c r="W33" s="773"/>
    </row>
    <row r="34" spans="2:23">
      <c r="B34" s="761">
        <v>29</v>
      </c>
      <c r="C34" s="765" t="s">
        <v>358</v>
      </c>
      <c r="D34" s="761" t="s">
        <v>535</v>
      </c>
      <c r="E34" s="771"/>
      <c r="F34" s="761" t="s">
        <v>238</v>
      </c>
      <c r="G34" s="771"/>
      <c r="H34" s="760" t="s">
        <v>555</v>
      </c>
      <c r="I34" s="771"/>
      <c r="J34" s="760" t="s">
        <v>510</v>
      </c>
      <c r="K34" s="765"/>
      <c r="M34" s="769"/>
      <c r="N34" s="761" t="s">
        <v>238</v>
      </c>
      <c r="O34" s="769"/>
      <c r="Q34" s="769"/>
      <c r="R34" s="761" t="s">
        <v>238</v>
      </c>
      <c r="S34" s="769"/>
      <c r="U34" s="765"/>
      <c r="W34" s="773"/>
    </row>
    <row r="35" spans="2:23">
      <c r="B35" s="761">
        <v>30</v>
      </c>
      <c r="C35" s="765" t="s">
        <v>358</v>
      </c>
      <c r="D35" s="761" t="s">
        <v>535</v>
      </c>
      <c r="E35" s="771"/>
      <c r="F35" s="761" t="s">
        <v>238</v>
      </c>
      <c r="G35" s="771"/>
      <c r="H35" s="760" t="s">
        <v>555</v>
      </c>
      <c r="I35" s="771"/>
      <c r="J35" s="760" t="s">
        <v>510</v>
      </c>
      <c r="K35" s="765"/>
      <c r="M35" s="769"/>
      <c r="N35" s="761" t="s">
        <v>238</v>
      </c>
      <c r="O35" s="769"/>
      <c r="Q35" s="769"/>
      <c r="R35" s="761" t="s">
        <v>238</v>
      </c>
      <c r="S35" s="769"/>
      <c r="U35" s="765"/>
      <c r="W35" s="773"/>
    </row>
    <row r="36" spans="2:23">
      <c r="C36" s="766"/>
    </row>
    <row r="37" spans="2:23">
      <c r="C37" s="767" t="s">
        <v>547</v>
      </c>
    </row>
    <row r="38" spans="2:23">
      <c r="C38" s="767" t="s">
        <v>548</v>
      </c>
    </row>
    <row r="39" spans="2:23">
      <c r="C39" s="767" t="s">
        <v>549</v>
      </c>
    </row>
    <row r="40" spans="2:23">
      <c r="C40" s="767" t="s">
        <v>550</v>
      </c>
    </row>
    <row r="41" spans="2:23">
      <c r="C41" s="763" t="s">
        <v>551</v>
      </c>
    </row>
    <row r="42" spans="2:23">
      <c r="C42" s="763" t="s">
        <v>552</v>
      </c>
    </row>
  </sheetData>
  <mergeCells count="4">
    <mergeCell ref="E4:K4"/>
    <mergeCell ref="M4:O4"/>
    <mergeCell ref="Q4:U4"/>
    <mergeCell ref="W4:W5"/>
  </mergeCells>
  <phoneticPr fontId="35"/>
  <pageMargins left="0.15748031496062992" right="0.15748031496062992" top="0.55118110236220474" bottom="0.35433070866141736" header="0.31496062992125984" footer="0.31496062992125984"/>
  <pageSetup paperSize="9" scale="54" fitToWidth="1" fitToHeight="0" orientation="landscape" usePrinterDefaults="1"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tabColor theme="8" tint="0.6"/>
    <pageSetUpPr fitToPage="1"/>
  </sheetPr>
  <dimension ref="B1:BS73"/>
  <sheetViews>
    <sheetView workbookViewId="0"/>
  </sheetViews>
  <sheetFormatPr defaultRowHeight="18.75"/>
  <cols>
    <col min="1" max="1" width="1.875" style="774" customWidth="1"/>
    <col min="2" max="3" width="9" style="774" customWidth="1"/>
    <col min="4" max="4" width="45.625" style="774" customWidth="1"/>
    <col min="5" max="16384" width="9" style="774" customWidth="1"/>
  </cols>
  <sheetData>
    <row r="1" spans="2:11">
      <c r="B1" s="774" t="s">
        <v>564</v>
      </c>
      <c r="D1" s="780"/>
      <c r="E1" s="780"/>
      <c r="F1" s="780"/>
    </row>
    <row r="2" spans="2:11" s="415" customFormat="1" ht="20.25" customHeight="1">
      <c r="B2" s="776" t="s">
        <v>565</v>
      </c>
      <c r="C2" s="776"/>
      <c r="D2" s="780"/>
      <c r="E2" s="780"/>
      <c r="F2" s="780"/>
    </row>
    <row r="3" spans="2:11" s="415" customFormat="1" ht="20.25" customHeight="1">
      <c r="B3" s="776"/>
      <c r="C3" s="776"/>
      <c r="D3" s="780"/>
      <c r="E3" s="780"/>
      <c r="F3" s="780"/>
    </row>
    <row r="4" spans="2:11" s="775" customFormat="1" ht="20.25" customHeight="1">
      <c r="B4" s="777"/>
      <c r="C4" s="780" t="s">
        <v>557</v>
      </c>
      <c r="D4" s="780"/>
      <c r="F4" s="790" t="s">
        <v>593</v>
      </c>
      <c r="G4" s="790"/>
      <c r="H4" s="790"/>
      <c r="I4" s="790"/>
      <c r="J4" s="790"/>
      <c r="K4" s="790"/>
    </row>
    <row r="5" spans="2:11" s="775" customFormat="1" ht="20.25" customHeight="1">
      <c r="B5" s="778"/>
      <c r="C5" s="780" t="s">
        <v>588</v>
      </c>
      <c r="D5" s="780"/>
      <c r="F5" s="790"/>
      <c r="G5" s="790"/>
      <c r="H5" s="790"/>
      <c r="I5" s="790"/>
      <c r="J5" s="790"/>
      <c r="K5" s="790"/>
    </row>
    <row r="6" spans="2:11" s="415" customFormat="1" ht="20.25" customHeight="1">
      <c r="B6" s="779" t="s">
        <v>354</v>
      </c>
      <c r="C6" s="780"/>
      <c r="D6" s="780"/>
      <c r="E6" s="784"/>
      <c r="F6" s="787"/>
    </row>
    <row r="7" spans="2:11" s="415" customFormat="1" ht="20.25" customHeight="1">
      <c r="B7" s="776"/>
      <c r="C7" s="776"/>
      <c r="D7" s="780"/>
      <c r="E7" s="784"/>
      <c r="F7" s="787"/>
    </row>
    <row r="8" spans="2:11" s="415" customFormat="1" ht="20.25" customHeight="1">
      <c r="B8" s="780" t="s">
        <v>181</v>
      </c>
      <c r="C8" s="776"/>
      <c r="D8" s="780"/>
      <c r="E8" s="784"/>
      <c r="F8" s="787"/>
    </row>
    <row r="9" spans="2:11" s="415" customFormat="1" ht="20.25" customHeight="1">
      <c r="B9" s="776"/>
      <c r="C9" s="776"/>
      <c r="D9" s="780"/>
      <c r="E9" s="780"/>
      <c r="F9" s="780"/>
    </row>
    <row r="10" spans="2:11" s="415" customFormat="1" ht="20.25" customHeight="1">
      <c r="B10" s="780" t="s">
        <v>566</v>
      </c>
      <c r="C10" s="776"/>
      <c r="D10" s="780"/>
      <c r="E10" s="780"/>
      <c r="F10" s="780"/>
    </row>
    <row r="11" spans="2:11" s="415" customFormat="1" ht="20.25" customHeight="1">
      <c r="B11" s="780"/>
      <c r="C11" s="776"/>
      <c r="D11" s="780"/>
      <c r="E11" s="780"/>
      <c r="F11" s="780"/>
    </row>
    <row r="12" spans="2:11" s="415" customFormat="1" ht="20.25" customHeight="1">
      <c r="B12" s="780" t="s">
        <v>188</v>
      </c>
      <c r="C12" s="776"/>
      <c r="D12" s="780"/>
    </row>
    <row r="13" spans="2:11" s="415" customFormat="1" ht="20.25" customHeight="1">
      <c r="B13" s="780"/>
      <c r="C13" s="776"/>
      <c r="D13" s="780"/>
    </row>
    <row r="14" spans="2:11" s="415" customFormat="1" ht="20.25" customHeight="1">
      <c r="B14" s="780" t="s">
        <v>568</v>
      </c>
      <c r="C14" s="776"/>
      <c r="D14" s="780"/>
    </row>
    <row r="15" spans="2:11" s="415" customFormat="1" ht="20.25" customHeight="1">
      <c r="B15" s="780"/>
      <c r="C15" s="776"/>
      <c r="D15" s="780"/>
    </row>
    <row r="16" spans="2:11" s="415" customFormat="1" ht="20.25" customHeight="1">
      <c r="B16" s="780" t="s">
        <v>569</v>
      </c>
      <c r="C16" s="776"/>
      <c r="D16" s="780"/>
    </row>
    <row r="17" spans="2:25" s="415" customFormat="1" ht="20.25" customHeight="1">
      <c r="B17" s="776"/>
      <c r="C17" s="776"/>
      <c r="D17" s="780"/>
    </row>
    <row r="18" spans="2:25" s="415" customFormat="1" ht="20.25" customHeight="1">
      <c r="B18" s="780" t="s">
        <v>571</v>
      </c>
      <c r="C18" s="776"/>
      <c r="D18" s="780"/>
    </row>
    <row r="19" spans="2:25" s="415" customFormat="1" ht="20.25" customHeight="1">
      <c r="B19" s="776"/>
      <c r="C19" s="776"/>
      <c r="D19" s="780"/>
    </row>
    <row r="20" spans="2:25" s="415" customFormat="1" ht="17.25" customHeight="1">
      <c r="B20" s="780" t="s">
        <v>572</v>
      </c>
      <c r="C20" s="780"/>
      <c r="D20" s="780"/>
    </row>
    <row r="21" spans="2:25" s="415" customFormat="1" ht="17.25" customHeight="1">
      <c r="B21" s="780" t="s">
        <v>573</v>
      </c>
      <c r="C21" s="780"/>
      <c r="D21" s="780"/>
    </row>
    <row r="22" spans="2:25" s="415" customFormat="1" ht="17.25" customHeight="1">
      <c r="B22" s="780"/>
      <c r="C22" s="780"/>
      <c r="D22" s="780"/>
    </row>
    <row r="23" spans="2:25" s="415" customFormat="1" ht="17.25" customHeight="1">
      <c r="B23" s="780"/>
      <c r="C23" s="783" t="s">
        <v>256</v>
      </c>
      <c r="D23" s="783" t="s">
        <v>591</v>
      </c>
    </row>
    <row r="24" spans="2:25" s="415" customFormat="1" ht="17.25" customHeight="1">
      <c r="B24" s="780"/>
      <c r="C24" s="783">
        <v>1</v>
      </c>
      <c r="D24" s="786" t="s">
        <v>229</v>
      </c>
    </row>
    <row r="25" spans="2:25" s="415" customFormat="1" ht="17.25" customHeight="1">
      <c r="B25" s="780"/>
      <c r="C25" s="783">
        <v>2</v>
      </c>
      <c r="D25" s="786" t="s">
        <v>130</v>
      </c>
    </row>
    <row r="26" spans="2:25" s="415" customFormat="1" ht="17.25" customHeight="1">
      <c r="B26" s="780"/>
      <c r="C26" s="783">
        <v>3</v>
      </c>
      <c r="D26" s="786" t="s">
        <v>466</v>
      </c>
    </row>
    <row r="27" spans="2:25" s="415" customFormat="1" ht="17.25" customHeight="1">
      <c r="B27" s="780"/>
      <c r="C27" s="783">
        <v>4</v>
      </c>
      <c r="D27" s="786" t="s">
        <v>505</v>
      </c>
    </row>
    <row r="28" spans="2:25" s="415" customFormat="1" ht="17.25" customHeight="1">
      <c r="B28" s="780"/>
      <c r="C28" s="783">
        <v>5</v>
      </c>
      <c r="D28" s="786" t="s">
        <v>149</v>
      </c>
    </row>
    <row r="29" spans="2:25" s="415" customFormat="1" ht="17.25" customHeight="1">
      <c r="B29" s="780"/>
      <c r="C29" s="784"/>
      <c r="D29" s="787"/>
    </row>
    <row r="30" spans="2:25" s="415" customFormat="1" ht="17.25" customHeight="1">
      <c r="B30" s="780" t="s">
        <v>574</v>
      </c>
      <c r="C30" s="780"/>
      <c r="D30" s="780"/>
      <c r="E30" s="775"/>
      <c r="F30" s="775"/>
    </row>
    <row r="31" spans="2:25" s="415" customFormat="1" ht="17.25" customHeight="1">
      <c r="B31" s="780" t="s">
        <v>575</v>
      </c>
      <c r="C31" s="780"/>
      <c r="D31" s="780"/>
      <c r="E31" s="775"/>
      <c r="F31" s="775"/>
    </row>
    <row r="32" spans="2:25" s="415" customFormat="1" ht="17.25" customHeight="1">
      <c r="B32" s="780"/>
      <c r="C32" s="780"/>
      <c r="D32" s="780"/>
      <c r="E32" s="775"/>
      <c r="F32" s="775"/>
      <c r="G32" s="791"/>
      <c r="H32" s="791"/>
      <c r="J32" s="791"/>
      <c r="K32" s="791"/>
      <c r="L32" s="791"/>
      <c r="M32" s="791"/>
      <c r="N32" s="791"/>
      <c r="O32" s="791"/>
      <c r="R32" s="791"/>
      <c r="S32" s="791"/>
      <c r="T32" s="791"/>
      <c r="W32" s="791"/>
      <c r="X32" s="791"/>
      <c r="Y32" s="791"/>
    </row>
    <row r="33" spans="2:51" s="415" customFormat="1" ht="17.25" customHeight="1">
      <c r="B33" s="780"/>
      <c r="C33" s="783" t="s">
        <v>305</v>
      </c>
      <c r="D33" s="783" t="s">
        <v>503</v>
      </c>
      <c r="E33" s="775"/>
      <c r="F33" s="775"/>
      <c r="G33" s="791"/>
      <c r="H33" s="791"/>
      <c r="J33" s="791"/>
      <c r="K33" s="791"/>
      <c r="L33" s="791"/>
      <c r="M33" s="791"/>
      <c r="N33" s="791"/>
      <c r="O33" s="791"/>
      <c r="R33" s="791"/>
      <c r="S33" s="791"/>
      <c r="T33" s="791"/>
      <c r="W33" s="791"/>
      <c r="X33" s="791"/>
      <c r="Y33" s="791"/>
    </row>
    <row r="34" spans="2:51" s="415" customFormat="1" ht="17.25" customHeight="1">
      <c r="B34" s="780"/>
      <c r="C34" s="783" t="s">
        <v>589</v>
      </c>
      <c r="D34" s="786" t="s">
        <v>333</v>
      </c>
      <c r="E34" s="775"/>
      <c r="F34" s="775"/>
      <c r="G34" s="791"/>
      <c r="H34" s="791"/>
      <c r="J34" s="791"/>
      <c r="K34" s="791"/>
      <c r="L34" s="791"/>
      <c r="M34" s="791"/>
      <c r="N34" s="791"/>
      <c r="O34" s="791"/>
      <c r="R34" s="791"/>
      <c r="S34" s="791"/>
      <c r="T34" s="791"/>
      <c r="W34" s="791"/>
      <c r="X34" s="791"/>
      <c r="Y34" s="791"/>
    </row>
    <row r="35" spans="2:51" s="415" customFormat="1" ht="17.25" customHeight="1">
      <c r="B35" s="780"/>
      <c r="C35" s="783" t="s">
        <v>331</v>
      </c>
      <c r="D35" s="786" t="s">
        <v>398</v>
      </c>
      <c r="E35" s="775"/>
      <c r="F35" s="775"/>
      <c r="G35" s="791"/>
      <c r="H35" s="791"/>
      <c r="J35" s="791"/>
      <c r="K35" s="791"/>
      <c r="L35" s="791"/>
      <c r="M35" s="791"/>
      <c r="N35" s="791"/>
      <c r="O35" s="791"/>
      <c r="R35" s="791"/>
      <c r="S35" s="791"/>
      <c r="T35" s="791"/>
      <c r="W35" s="791"/>
      <c r="X35" s="791"/>
      <c r="Y35" s="791"/>
    </row>
    <row r="36" spans="2:51" s="415" customFormat="1" ht="17.25" customHeight="1">
      <c r="B36" s="780"/>
      <c r="C36" s="783" t="s">
        <v>115</v>
      </c>
      <c r="D36" s="786" t="s">
        <v>345</v>
      </c>
      <c r="E36" s="775"/>
      <c r="F36" s="775"/>
      <c r="G36" s="791"/>
      <c r="H36" s="791"/>
      <c r="J36" s="791"/>
      <c r="K36" s="791"/>
      <c r="L36" s="791"/>
      <c r="M36" s="791"/>
      <c r="N36" s="791"/>
      <c r="O36" s="791"/>
      <c r="R36" s="791"/>
      <c r="S36" s="791"/>
      <c r="T36" s="791"/>
      <c r="W36" s="791"/>
      <c r="X36" s="791"/>
      <c r="Y36" s="791"/>
    </row>
    <row r="37" spans="2:51" s="415" customFormat="1" ht="17.25" customHeight="1">
      <c r="B37" s="780"/>
      <c r="C37" s="783" t="s">
        <v>576</v>
      </c>
      <c r="D37" s="786" t="s">
        <v>592</v>
      </c>
      <c r="E37" s="775"/>
      <c r="F37" s="775"/>
      <c r="G37" s="791"/>
      <c r="H37" s="791"/>
      <c r="J37" s="791"/>
      <c r="K37" s="791"/>
      <c r="L37" s="791"/>
      <c r="M37" s="791"/>
      <c r="N37" s="791"/>
      <c r="O37" s="791"/>
      <c r="R37" s="791"/>
      <c r="S37" s="791"/>
      <c r="T37" s="791"/>
      <c r="W37" s="791"/>
      <c r="X37" s="791"/>
      <c r="Y37" s="791"/>
    </row>
    <row r="38" spans="2:51" s="415" customFormat="1" ht="17.25" customHeight="1">
      <c r="B38" s="780"/>
      <c r="C38" s="780"/>
      <c r="D38" s="780"/>
      <c r="E38" s="775"/>
      <c r="F38" s="775"/>
      <c r="G38" s="791"/>
      <c r="H38" s="791"/>
      <c r="J38" s="791"/>
      <c r="K38" s="791"/>
      <c r="L38" s="791"/>
      <c r="M38" s="791"/>
      <c r="N38" s="791"/>
      <c r="O38" s="791"/>
      <c r="R38" s="791"/>
      <c r="S38" s="791"/>
      <c r="T38" s="791"/>
      <c r="W38" s="791"/>
      <c r="X38" s="791"/>
      <c r="Y38" s="791"/>
    </row>
    <row r="39" spans="2:51" s="415" customFormat="1" ht="17.25" customHeight="1">
      <c r="B39" s="780"/>
      <c r="C39" s="785" t="s">
        <v>424</v>
      </c>
      <c r="D39" s="780"/>
      <c r="E39" s="775"/>
      <c r="F39" s="775"/>
      <c r="G39" s="791"/>
      <c r="H39" s="791"/>
      <c r="J39" s="791"/>
      <c r="K39" s="791"/>
      <c r="L39" s="791"/>
      <c r="M39" s="791"/>
      <c r="N39" s="791"/>
      <c r="O39" s="791"/>
      <c r="R39" s="791"/>
      <c r="S39" s="791"/>
      <c r="T39" s="791"/>
      <c r="W39" s="791"/>
      <c r="X39" s="791"/>
      <c r="Y39" s="791"/>
    </row>
    <row r="40" spans="2:51" s="415" customFormat="1" ht="17.25" customHeight="1">
      <c r="B40" s="775"/>
      <c r="C40" s="780" t="s">
        <v>560</v>
      </c>
      <c r="D40" s="775"/>
      <c r="E40" s="775"/>
      <c r="F40" s="785"/>
      <c r="G40" s="791"/>
      <c r="H40" s="791"/>
      <c r="J40" s="791"/>
      <c r="K40" s="791"/>
      <c r="L40" s="791"/>
      <c r="M40" s="791"/>
      <c r="N40" s="791"/>
      <c r="O40" s="791"/>
      <c r="R40" s="791"/>
      <c r="S40" s="791"/>
      <c r="T40" s="791"/>
      <c r="W40" s="791"/>
      <c r="X40" s="791"/>
      <c r="Y40" s="791"/>
    </row>
    <row r="41" spans="2:51" s="415" customFormat="1" ht="17.25" customHeight="1">
      <c r="B41" s="775"/>
      <c r="C41" s="780" t="s">
        <v>590</v>
      </c>
      <c r="D41" s="775"/>
      <c r="E41" s="775"/>
      <c r="F41" s="780"/>
      <c r="G41" s="791"/>
      <c r="H41" s="791"/>
      <c r="J41" s="791"/>
      <c r="K41" s="791"/>
      <c r="L41" s="791"/>
      <c r="M41" s="791"/>
      <c r="N41" s="791"/>
      <c r="O41" s="791"/>
      <c r="R41" s="791"/>
      <c r="S41" s="791"/>
      <c r="T41" s="791"/>
      <c r="W41" s="791"/>
      <c r="X41" s="791"/>
      <c r="Y41" s="791"/>
    </row>
    <row r="42" spans="2:51" s="415" customFormat="1" ht="17.25" customHeight="1">
      <c r="B42" s="780"/>
      <c r="C42" s="780"/>
      <c r="D42" s="780"/>
      <c r="E42" s="785"/>
      <c r="F42" s="791"/>
      <c r="G42" s="791"/>
      <c r="H42" s="791"/>
      <c r="J42" s="791"/>
      <c r="K42" s="791"/>
      <c r="L42" s="791"/>
      <c r="M42" s="791"/>
      <c r="N42" s="791"/>
      <c r="O42" s="791"/>
      <c r="R42" s="791"/>
      <c r="S42" s="791"/>
      <c r="T42" s="791"/>
      <c r="W42" s="791"/>
      <c r="X42" s="791"/>
      <c r="Y42" s="791"/>
    </row>
    <row r="43" spans="2:51" s="415" customFormat="1" ht="17.25" customHeight="1">
      <c r="B43" s="780" t="s">
        <v>290</v>
      </c>
      <c r="C43" s="780"/>
      <c r="D43" s="780"/>
    </row>
    <row r="44" spans="2:51" s="415" customFormat="1" ht="17.25" customHeight="1">
      <c r="B44" s="780" t="s">
        <v>444</v>
      </c>
      <c r="C44" s="780"/>
      <c r="D44" s="780"/>
    </row>
    <row r="45" spans="2:51" s="415" customFormat="1" ht="17.25" customHeight="1">
      <c r="B45" s="781" t="s">
        <v>577</v>
      </c>
      <c r="C45" s="775"/>
      <c r="D45" s="775"/>
      <c r="E45" s="788"/>
      <c r="F45" s="788"/>
      <c r="G45" s="788"/>
      <c r="H45" s="788"/>
      <c r="I45" s="788"/>
      <c r="J45" s="788"/>
      <c r="K45" s="788"/>
      <c r="L45" s="788"/>
      <c r="M45" s="788"/>
      <c r="N45" s="788"/>
      <c r="O45" s="792"/>
      <c r="P45" s="792"/>
      <c r="Q45" s="788"/>
      <c r="R45" s="792"/>
      <c r="S45" s="788"/>
      <c r="T45" s="788"/>
      <c r="U45" s="792"/>
      <c r="Y45" s="788"/>
      <c r="Z45" s="788"/>
      <c r="AA45" s="788"/>
      <c r="AB45" s="788"/>
      <c r="AD45" s="788"/>
      <c r="AE45" s="792"/>
      <c r="AF45" s="792"/>
      <c r="AG45" s="792"/>
      <c r="AH45" s="792"/>
      <c r="AI45" s="793"/>
      <c r="AJ45" s="792"/>
      <c r="AK45" s="792"/>
      <c r="AL45" s="792"/>
      <c r="AM45" s="792"/>
      <c r="AN45" s="792"/>
      <c r="AO45" s="792"/>
      <c r="AP45" s="792"/>
      <c r="AQ45" s="792"/>
      <c r="AR45" s="792"/>
      <c r="AS45" s="792"/>
      <c r="AT45" s="792"/>
      <c r="AU45" s="792"/>
      <c r="AV45" s="792"/>
      <c r="AW45" s="792"/>
      <c r="AX45" s="792"/>
      <c r="AY45" s="793"/>
    </row>
    <row r="46" spans="2:51" s="415" customFormat="1" ht="17.25" customHeight="1"/>
    <row r="47" spans="2:51" s="415" customFormat="1" ht="17.25" customHeight="1">
      <c r="B47" s="780" t="s">
        <v>196</v>
      </c>
      <c r="C47" s="780"/>
    </row>
    <row r="48" spans="2:51" s="415" customFormat="1" ht="17.25" customHeight="1">
      <c r="B48" s="780"/>
      <c r="C48" s="780"/>
    </row>
    <row r="49" spans="2:54" s="415" customFormat="1" ht="17.25" customHeight="1">
      <c r="B49" s="780" t="s">
        <v>578</v>
      </c>
      <c r="C49" s="780"/>
    </row>
    <row r="50" spans="2:54" s="415" customFormat="1" ht="17.25" customHeight="1">
      <c r="B50" s="780" t="s">
        <v>579</v>
      </c>
      <c r="C50" s="780"/>
    </row>
    <row r="51" spans="2:54" s="415" customFormat="1" ht="17.25" customHeight="1">
      <c r="B51" s="780"/>
      <c r="C51" s="780"/>
    </row>
    <row r="52" spans="2:54" s="415" customFormat="1" ht="17.25" customHeight="1">
      <c r="B52" s="780" t="s">
        <v>580</v>
      </c>
      <c r="C52" s="780"/>
    </row>
    <row r="53" spans="2:54" s="415" customFormat="1" ht="17.25" customHeight="1">
      <c r="B53" s="780" t="s">
        <v>514</v>
      </c>
      <c r="C53" s="780"/>
    </row>
    <row r="54" spans="2:54" s="415" customFormat="1" ht="17.25" customHeight="1">
      <c r="B54" s="780"/>
      <c r="C54" s="780"/>
    </row>
    <row r="55" spans="2:54" s="415" customFormat="1" ht="17.25" customHeight="1">
      <c r="B55" s="780" t="s">
        <v>25</v>
      </c>
      <c r="C55" s="780"/>
      <c r="D55" s="780"/>
    </row>
    <row r="56" spans="2:54" s="415" customFormat="1" ht="17.25" customHeight="1">
      <c r="B56" s="780"/>
      <c r="C56" s="780"/>
      <c r="D56" s="780"/>
    </row>
    <row r="57" spans="2:54" s="415" customFormat="1" ht="17.25" customHeight="1">
      <c r="B57" s="775" t="s">
        <v>7</v>
      </c>
      <c r="C57" s="775"/>
      <c r="D57" s="780"/>
    </row>
    <row r="58" spans="2:54" s="415" customFormat="1" ht="17.25" customHeight="1">
      <c r="B58" s="775" t="s">
        <v>581</v>
      </c>
      <c r="C58" s="775"/>
      <c r="D58" s="780"/>
    </row>
    <row r="59" spans="2:54" s="415" customFormat="1" ht="17.25" customHeight="1">
      <c r="B59" s="775" t="s">
        <v>582</v>
      </c>
      <c r="C59" s="775"/>
      <c r="D59" s="780"/>
    </row>
    <row r="60" spans="2:54" s="415" customFormat="1" ht="17.25" customHeight="1"/>
    <row r="61" spans="2:54" s="415" customFormat="1" ht="17.25" customHeight="1">
      <c r="B61" s="415" t="s">
        <v>384</v>
      </c>
      <c r="E61" s="789"/>
      <c r="F61" s="789"/>
      <c r="G61" s="789"/>
      <c r="H61" s="789"/>
      <c r="I61" s="789"/>
      <c r="J61" s="789"/>
      <c r="K61" s="789"/>
      <c r="L61" s="789"/>
      <c r="M61" s="789"/>
      <c r="N61" s="789"/>
      <c r="O61" s="789"/>
      <c r="P61" s="789"/>
      <c r="Q61" s="789"/>
      <c r="R61" s="789"/>
      <c r="S61" s="789"/>
      <c r="T61" s="789"/>
      <c r="U61" s="789"/>
      <c r="V61" s="789"/>
      <c r="W61" s="789"/>
      <c r="X61" s="789"/>
      <c r="Y61" s="789"/>
      <c r="Z61" s="789"/>
      <c r="AA61" s="789"/>
      <c r="AB61" s="789"/>
      <c r="AC61" s="789"/>
      <c r="AD61" s="789"/>
      <c r="AE61" s="789"/>
      <c r="AF61" s="789"/>
      <c r="AG61" s="789"/>
      <c r="AH61" s="789"/>
      <c r="AI61" s="789"/>
      <c r="AJ61" s="789"/>
      <c r="AK61" s="789"/>
      <c r="AL61" s="789"/>
      <c r="AM61" s="789"/>
      <c r="AN61" s="789"/>
      <c r="AO61" s="789"/>
      <c r="AP61" s="789"/>
      <c r="AQ61" s="789"/>
      <c r="AR61" s="789"/>
      <c r="AS61" s="789"/>
      <c r="AT61" s="789"/>
      <c r="AU61" s="789"/>
      <c r="AV61" s="789"/>
      <c r="AW61" s="789"/>
      <c r="AX61" s="789"/>
    </row>
    <row r="62" spans="2:54" s="415" customFormat="1" ht="17.25" customHeight="1">
      <c r="E62" s="789"/>
      <c r="F62" s="789"/>
      <c r="G62" s="789"/>
      <c r="H62" s="789"/>
      <c r="I62" s="789"/>
      <c r="J62" s="789"/>
      <c r="K62" s="789"/>
      <c r="L62" s="789"/>
      <c r="M62" s="789"/>
      <c r="N62" s="789"/>
      <c r="O62" s="789"/>
      <c r="P62" s="789"/>
      <c r="Q62" s="789"/>
      <c r="R62" s="789"/>
      <c r="S62" s="789"/>
      <c r="T62" s="789"/>
      <c r="U62" s="789"/>
      <c r="V62" s="789"/>
      <c r="W62" s="789"/>
      <c r="X62" s="789"/>
      <c r="Y62" s="789"/>
      <c r="Z62" s="789"/>
      <c r="AA62" s="789"/>
      <c r="AB62" s="789"/>
      <c r="AC62" s="789"/>
      <c r="AD62" s="789"/>
      <c r="AE62" s="789"/>
      <c r="AF62" s="789"/>
      <c r="AG62" s="789"/>
      <c r="AH62" s="789"/>
      <c r="AI62" s="789"/>
      <c r="AJ62" s="789"/>
      <c r="AK62" s="789"/>
      <c r="AL62" s="789"/>
      <c r="AM62" s="789"/>
      <c r="AN62" s="789"/>
      <c r="AO62" s="789"/>
      <c r="AP62" s="789"/>
      <c r="AQ62" s="789"/>
      <c r="AR62" s="789"/>
      <c r="AS62" s="789"/>
      <c r="AT62" s="789"/>
      <c r="AU62" s="789"/>
      <c r="AV62" s="789"/>
      <c r="AW62" s="789"/>
      <c r="AX62" s="789"/>
    </row>
    <row r="63" spans="2:54" s="415" customFormat="1" ht="17.25" customHeight="1">
      <c r="B63" s="415" t="s">
        <v>583</v>
      </c>
      <c r="E63" s="789"/>
      <c r="F63" s="789"/>
      <c r="G63" s="789"/>
      <c r="H63" s="789"/>
      <c r="I63" s="789"/>
      <c r="J63" s="789"/>
      <c r="K63" s="789"/>
      <c r="L63" s="789"/>
      <c r="M63" s="789"/>
      <c r="N63" s="789"/>
      <c r="O63" s="789"/>
      <c r="P63" s="789"/>
      <c r="Q63" s="789"/>
      <c r="R63" s="789"/>
      <c r="S63" s="789"/>
      <c r="T63" s="789"/>
      <c r="U63" s="789"/>
      <c r="V63" s="789"/>
      <c r="W63" s="789"/>
      <c r="X63" s="789"/>
      <c r="Y63" s="789"/>
      <c r="Z63" s="789"/>
      <c r="AA63" s="789"/>
      <c r="AB63" s="789"/>
      <c r="AC63" s="789"/>
      <c r="AD63" s="789"/>
      <c r="AE63" s="789"/>
      <c r="AF63" s="789"/>
      <c r="AG63" s="789"/>
      <c r="AH63" s="789"/>
      <c r="AI63" s="789"/>
      <c r="AJ63" s="789"/>
      <c r="AK63" s="789"/>
      <c r="AL63" s="789"/>
      <c r="AM63" s="789"/>
      <c r="AN63" s="789"/>
      <c r="AO63" s="789"/>
      <c r="AP63" s="789"/>
      <c r="AQ63" s="789"/>
      <c r="AR63" s="789"/>
      <c r="AS63" s="789"/>
      <c r="AT63" s="789"/>
      <c r="AU63" s="789"/>
      <c r="AV63" s="789"/>
      <c r="AW63" s="789"/>
      <c r="AX63" s="789"/>
    </row>
    <row r="64" spans="2:54" s="415" customFormat="1" ht="17.25" customHeight="1">
      <c r="E64" s="789"/>
      <c r="F64" s="789"/>
      <c r="G64" s="789"/>
      <c r="H64" s="789"/>
      <c r="I64" s="789"/>
      <c r="J64" s="789"/>
      <c r="K64" s="789"/>
      <c r="L64" s="789"/>
      <c r="M64" s="789"/>
      <c r="N64" s="789"/>
      <c r="O64" s="789"/>
      <c r="P64" s="789"/>
      <c r="Q64" s="789"/>
      <c r="R64" s="789"/>
      <c r="S64" s="789"/>
      <c r="T64" s="789"/>
      <c r="U64" s="789"/>
      <c r="V64" s="789"/>
      <c r="W64" s="789"/>
      <c r="X64" s="789"/>
      <c r="Y64" s="789"/>
      <c r="Z64" s="789"/>
      <c r="AA64" s="789"/>
      <c r="AB64" s="789"/>
      <c r="AC64" s="789"/>
      <c r="AD64" s="789"/>
      <c r="AE64" s="789"/>
      <c r="AF64" s="789"/>
      <c r="AG64" s="789"/>
      <c r="AH64" s="789"/>
      <c r="AI64" s="789"/>
      <c r="AJ64" s="789"/>
      <c r="AK64" s="789"/>
      <c r="AL64" s="789"/>
      <c r="AM64" s="789"/>
      <c r="AN64" s="789"/>
      <c r="AO64" s="789"/>
      <c r="AP64" s="789"/>
      <c r="AQ64" s="789"/>
      <c r="AR64" s="789"/>
      <c r="AS64" s="789"/>
      <c r="AT64" s="789"/>
      <c r="AU64" s="789"/>
      <c r="AV64" s="789"/>
      <c r="AW64" s="789"/>
      <c r="AX64" s="789"/>
      <c r="AY64" s="789"/>
      <c r="AZ64" s="789"/>
      <c r="BA64" s="789"/>
      <c r="BB64" s="789"/>
    </row>
    <row r="65" spans="2:71" s="415" customFormat="1" ht="17.25" customHeight="1">
      <c r="B65" s="415" t="s">
        <v>584</v>
      </c>
      <c r="E65" s="789"/>
      <c r="F65" s="789"/>
      <c r="G65" s="789"/>
      <c r="H65" s="789"/>
      <c r="I65" s="789"/>
      <c r="J65" s="789"/>
      <c r="K65" s="789"/>
      <c r="L65" s="789"/>
      <c r="M65" s="789"/>
      <c r="N65" s="789"/>
      <c r="O65" s="789"/>
      <c r="P65" s="789"/>
      <c r="Q65" s="789"/>
      <c r="R65" s="789"/>
      <c r="S65" s="789"/>
      <c r="T65" s="789"/>
      <c r="U65" s="789"/>
      <c r="V65" s="789"/>
      <c r="W65" s="789"/>
      <c r="X65" s="789"/>
      <c r="Y65" s="789"/>
      <c r="Z65" s="789"/>
      <c r="AA65" s="789"/>
      <c r="AB65" s="789"/>
      <c r="AC65" s="789"/>
      <c r="AD65" s="789"/>
      <c r="AE65" s="789"/>
      <c r="AF65" s="789"/>
      <c r="AG65" s="789"/>
      <c r="AH65" s="789"/>
      <c r="AI65" s="789"/>
      <c r="AJ65" s="789"/>
      <c r="AK65" s="789"/>
      <c r="AL65" s="789"/>
      <c r="AM65" s="789"/>
      <c r="AN65" s="789"/>
      <c r="AO65" s="789"/>
      <c r="AP65" s="789"/>
      <c r="AQ65" s="789"/>
      <c r="AR65" s="789"/>
      <c r="AS65" s="789"/>
      <c r="AT65" s="789"/>
      <c r="AU65" s="789"/>
      <c r="AV65" s="789"/>
      <c r="AW65" s="789"/>
      <c r="AX65" s="789"/>
      <c r="AY65" s="789"/>
      <c r="AZ65" s="789"/>
      <c r="BA65" s="789"/>
      <c r="BB65" s="789"/>
    </row>
    <row r="66" spans="2:71" s="415" customFormat="1" ht="17.25" customHeight="1">
      <c r="E66" s="789"/>
      <c r="F66" s="789"/>
      <c r="G66" s="789"/>
      <c r="H66" s="789"/>
      <c r="I66" s="789"/>
      <c r="J66" s="789"/>
      <c r="K66" s="789"/>
      <c r="L66" s="789"/>
      <c r="M66" s="789"/>
      <c r="N66" s="789"/>
      <c r="O66" s="789"/>
      <c r="P66" s="789"/>
      <c r="Q66" s="789"/>
      <c r="R66" s="789"/>
      <c r="S66" s="789"/>
      <c r="T66" s="789"/>
      <c r="U66" s="789"/>
      <c r="V66" s="789"/>
      <c r="W66" s="789"/>
      <c r="X66" s="789"/>
      <c r="Y66" s="789"/>
      <c r="Z66" s="789"/>
      <c r="AA66" s="789"/>
      <c r="AB66" s="789"/>
      <c r="AC66" s="789"/>
      <c r="AD66" s="789"/>
      <c r="AE66" s="789"/>
      <c r="AF66" s="789"/>
      <c r="AG66" s="789"/>
      <c r="AH66" s="789"/>
      <c r="AI66" s="789"/>
      <c r="AJ66" s="789"/>
      <c r="AK66" s="789"/>
      <c r="AL66" s="789"/>
      <c r="AM66" s="789"/>
      <c r="AN66" s="789"/>
      <c r="AO66" s="789"/>
      <c r="AP66" s="789"/>
      <c r="AQ66" s="789"/>
      <c r="AR66" s="789"/>
      <c r="AS66" s="789"/>
      <c r="AT66" s="789"/>
      <c r="AU66" s="789"/>
      <c r="AV66" s="789"/>
      <c r="AW66" s="789"/>
      <c r="AX66" s="789"/>
      <c r="AY66" s="789"/>
      <c r="AZ66" s="789"/>
      <c r="BA66" s="789"/>
      <c r="BB66" s="789"/>
    </row>
    <row r="67" spans="2:71" s="415" customFormat="1" ht="17.25" customHeight="1">
      <c r="B67" s="415" t="s">
        <v>585</v>
      </c>
      <c r="BL67" s="794"/>
      <c r="BM67" s="795"/>
      <c r="BN67" s="794"/>
      <c r="BO67" s="794"/>
      <c r="BP67" s="794"/>
      <c r="BQ67" s="796"/>
      <c r="BR67" s="797"/>
      <c r="BS67" s="797"/>
    </row>
    <row r="68" spans="2:71" s="415" customFormat="1" ht="17.25" customHeight="1">
      <c r="E68" s="789"/>
      <c r="F68" s="789"/>
      <c r="G68" s="789"/>
      <c r="H68" s="789"/>
      <c r="I68" s="789"/>
      <c r="J68" s="789"/>
      <c r="K68" s="789"/>
      <c r="L68" s="789"/>
      <c r="M68" s="789"/>
      <c r="N68" s="789"/>
      <c r="O68" s="789"/>
      <c r="P68" s="789"/>
      <c r="Q68" s="789"/>
      <c r="R68" s="789"/>
      <c r="S68" s="789"/>
      <c r="T68" s="789"/>
      <c r="U68" s="789"/>
      <c r="V68" s="789"/>
      <c r="W68" s="789"/>
      <c r="X68" s="789"/>
      <c r="Y68" s="789"/>
      <c r="Z68" s="789"/>
      <c r="AA68" s="789"/>
      <c r="AB68" s="789"/>
      <c r="AC68" s="789"/>
      <c r="AD68" s="789"/>
      <c r="AE68" s="789"/>
      <c r="AF68" s="789"/>
      <c r="AG68" s="789"/>
      <c r="AH68" s="789"/>
      <c r="AI68" s="789"/>
      <c r="AJ68" s="789"/>
      <c r="AK68" s="789"/>
      <c r="AL68" s="789"/>
      <c r="AM68" s="789"/>
      <c r="AN68" s="789"/>
      <c r="AO68" s="789"/>
      <c r="AP68" s="789"/>
      <c r="AQ68" s="789"/>
      <c r="AR68" s="789"/>
      <c r="AS68" s="789"/>
      <c r="AT68" s="789"/>
      <c r="AU68" s="789"/>
      <c r="AV68" s="789"/>
      <c r="AW68" s="789"/>
      <c r="AX68" s="789"/>
    </row>
    <row r="69" spans="2:71" s="415" customFormat="1" ht="17.25" customHeight="1">
      <c r="B69" s="415" t="s">
        <v>175</v>
      </c>
      <c r="E69" s="789"/>
      <c r="F69" s="789"/>
      <c r="G69" s="789"/>
      <c r="H69" s="789"/>
      <c r="I69" s="789"/>
      <c r="J69" s="789"/>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89"/>
      <c r="AL69" s="789"/>
      <c r="AM69" s="789"/>
      <c r="AN69" s="789"/>
      <c r="AO69" s="789"/>
      <c r="AP69" s="789"/>
      <c r="AQ69" s="789"/>
      <c r="AR69" s="789"/>
      <c r="AS69" s="789"/>
      <c r="AT69" s="789"/>
      <c r="AU69" s="789"/>
      <c r="AV69" s="789"/>
      <c r="AW69" s="789"/>
      <c r="AX69" s="789"/>
      <c r="AY69" s="789"/>
      <c r="AZ69" s="789"/>
      <c r="BA69" s="789"/>
      <c r="BB69" s="789"/>
    </row>
    <row r="70" spans="2:71" s="415" customFormat="1" ht="17.25" customHeight="1">
      <c r="E70" s="789"/>
      <c r="F70" s="789"/>
      <c r="G70" s="789"/>
      <c r="H70" s="789"/>
      <c r="I70" s="789"/>
      <c r="J70" s="789"/>
      <c r="K70" s="789"/>
      <c r="L70" s="789"/>
      <c r="M70" s="789"/>
      <c r="N70" s="789"/>
      <c r="O70" s="789"/>
      <c r="P70" s="789"/>
      <c r="Q70" s="789"/>
      <c r="R70" s="789"/>
      <c r="S70" s="789"/>
      <c r="T70" s="789"/>
      <c r="U70" s="789"/>
      <c r="V70" s="789"/>
      <c r="W70" s="789"/>
      <c r="X70" s="789"/>
      <c r="Y70" s="789"/>
      <c r="Z70" s="789"/>
      <c r="AA70" s="789"/>
      <c r="AB70" s="789"/>
      <c r="AC70" s="789"/>
      <c r="AD70" s="789"/>
      <c r="AE70" s="789"/>
      <c r="AF70" s="789"/>
      <c r="AG70" s="789"/>
      <c r="AH70" s="789"/>
      <c r="AI70" s="789"/>
      <c r="AJ70" s="789"/>
      <c r="AK70" s="789"/>
      <c r="AL70" s="789"/>
      <c r="AM70" s="789"/>
      <c r="AN70" s="789"/>
      <c r="AO70" s="789"/>
      <c r="AP70" s="789"/>
      <c r="AQ70" s="789"/>
      <c r="AR70" s="789"/>
      <c r="AS70" s="789"/>
      <c r="AT70" s="789"/>
      <c r="AU70" s="789"/>
      <c r="AV70" s="789"/>
      <c r="AW70" s="789"/>
      <c r="AX70" s="789"/>
      <c r="AY70" s="789"/>
      <c r="AZ70" s="789"/>
      <c r="BA70" s="789"/>
      <c r="BB70" s="789"/>
    </row>
    <row r="71" spans="2:71" ht="17.25" customHeight="1">
      <c r="B71" s="774" t="s">
        <v>586</v>
      </c>
    </row>
    <row r="72" spans="2:71" ht="17.25" customHeight="1">
      <c r="B72" s="415" t="s">
        <v>587</v>
      </c>
    </row>
    <row r="73" spans="2:71" ht="17.25" customHeight="1">
      <c r="B73" s="782" t="s">
        <v>509</v>
      </c>
    </row>
    <row r="74" spans="2:71" ht="17.25" customHeight="1"/>
  </sheetData>
  <mergeCells count="1">
    <mergeCell ref="F4:K5"/>
  </mergeCells>
  <phoneticPr fontId="35"/>
  <pageMargins left="0.70866141732283472" right="0.70866141732283472" top="0.74803149606299213" bottom="0.74803149606299213" header="0.31496062992125984" footer="0.31496062992125984"/>
  <pageSetup paperSize="9" scale="46" fitToWidth="1" fitToHeight="1" orientation="portrait" usePrinterDefaults="1"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5">
    <tabColor theme="8" tint="0.6"/>
    <pageSetUpPr fitToPage="1"/>
  </sheetPr>
  <dimension ref="A1:L44"/>
  <sheetViews>
    <sheetView workbookViewId="0"/>
  </sheetViews>
  <sheetFormatPr defaultRowHeight="25.5"/>
  <cols>
    <col min="1" max="1" width="1.75" style="798" customWidth="1"/>
    <col min="2" max="2" width="9" style="798" customWidth="1"/>
    <col min="3" max="12" width="40.625" style="798" customWidth="1"/>
    <col min="13" max="16384" width="9" style="798" customWidth="1"/>
  </cols>
  <sheetData>
    <row r="1" spans="1:12">
      <c r="A1" s="799"/>
      <c r="B1" s="800" t="s">
        <v>262</v>
      </c>
      <c r="C1" s="800"/>
      <c r="D1" s="800"/>
    </row>
    <row r="2" spans="1:12">
      <c r="A2" s="799"/>
      <c r="B2" s="800"/>
      <c r="C2" s="800"/>
      <c r="D2" s="800"/>
    </row>
    <row r="3" spans="1:12">
      <c r="A3" s="799"/>
      <c r="B3" s="801" t="s">
        <v>256</v>
      </c>
      <c r="C3" s="801" t="s">
        <v>295</v>
      </c>
      <c r="D3" s="800"/>
    </row>
    <row r="4" spans="1:12">
      <c r="A4" s="799"/>
      <c r="B4" s="802">
        <v>1</v>
      </c>
      <c r="C4" s="807" t="s">
        <v>516</v>
      </c>
      <c r="D4" s="800"/>
    </row>
    <row r="5" spans="1:12">
      <c r="A5" s="799"/>
      <c r="B5" s="802">
        <v>2</v>
      </c>
      <c r="C5" s="807" t="s">
        <v>253</v>
      </c>
    </row>
    <row r="6" spans="1:12">
      <c r="A6" s="799"/>
      <c r="B6" s="802">
        <v>3</v>
      </c>
      <c r="C6" s="807" t="s">
        <v>595</v>
      </c>
      <c r="D6" s="800"/>
    </row>
    <row r="7" spans="1:12">
      <c r="A7" s="799"/>
      <c r="B7" s="802">
        <v>4</v>
      </c>
      <c r="C7" s="807" t="s">
        <v>595</v>
      </c>
      <c r="D7" s="800"/>
    </row>
    <row r="8" spans="1:12">
      <c r="A8" s="799"/>
      <c r="B8" s="802">
        <v>5</v>
      </c>
      <c r="C8" s="807" t="s">
        <v>595</v>
      </c>
      <c r="D8" s="800"/>
    </row>
    <row r="9" spans="1:12">
      <c r="A9" s="799"/>
      <c r="B9" s="800"/>
      <c r="C9" s="800"/>
      <c r="D9" s="800"/>
    </row>
    <row r="10" spans="1:12">
      <c r="A10" s="799"/>
      <c r="B10" s="800" t="s">
        <v>594</v>
      </c>
      <c r="C10" s="800"/>
      <c r="D10" s="800"/>
    </row>
    <row r="11" spans="1:12" ht="26.25">
      <c r="A11" s="799"/>
      <c r="B11" s="800"/>
      <c r="C11" s="800"/>
      <c r="D11" s="800"/>
    </row>
    <row r="12" spans="1:12" ht="26.25">
      <c r="A12" s="799"/>
      <c r="B12" s="803" t="s">
        <v>591</v>
      </c>
      <c r="C12" s="808" t="s">
        <v>229</v>
      </c>
      <c r="D12" s="812" t="s">
        <v>130</v>
      </c>
      <c r="E12" s="812" t="s">
        <v>466</v>
      </c>
      <c r="F12" s="812" t="s">
        <v>505</v>
      </c>
      <c r="G12" s="817" t="s">
        <v>149</v>
      </c>
      <c r="H12" s="820" t="s">
        <v>595</v>
      </c>
      <c r="I12" s="820" t="s">
        <v>595</v>
      </c>
      <c r="J12" s="820" t="s">
        <v>595</v>
      </c>
      <c r="K12" s="820" t="s">
        <v>595</v>
      </c>
      <c r="L12" s="825" t="s">
        <v>595</v>
      </c>
    </row>
    <row r="13" spans="1:12">
      <c r="A13" s="799"/>
      <c r="B13" s="804" t="s">
        <v>109</v>
      </c>
      <c r="C13" s="809" t="s">
        <v>595</v>
      </c>
      <c r="D13" s="813" t="s">
        <v>604</v>
      </c>
      <c r="E13" s="813" t="s">
        <v>302</v>
      </c>
      <c r="F13" s="813" t="s">
        <v>607</v>
      </c>
      <c r="G13" s="818" t="s">
        <v>474</v>
      </c>
      <c r="H13" s="821" t="s">
        <v>595</v>
      </c>
      <c r="I13" s="821" t="s">
        <v>595</v>
      </c>
      <c r="J13" s="821" t="s">
        <v>595</v>
      </c>
      <c r="K13" s="821" t="s">
        <v>595</v>
      </c>
      <c r="L13" s="826" t="s">
        <v>595</v>
      </c>
    </row>
    <row r="14" spans="1:12">
      <c r="B14" s="805"/>
      <c r="C14" s="810" t="s">
        <v>595</v>
      </c>
      <c r="D14" s="814" t="s">
        <v>98</v>
      </c>
      <c r="E14" s="814" t="s">
        <v>606</v>
      </c>
      <c r="F14" s="814" t="s">
        <v>595</v>
      </c>
      <c r="G14" s="819" t="s">
        <v>608</v>
      </c>
      <c r="H14" s="822" t="s">
        <v>595</v>
      </c>
      <c r="I14" s="822" t="s">
        <v>595</v>
      </c>
      <c r="J14" s="822" t="s">
        <v>595</v>
      </c>
      <c r="K14" s="822" t="s">
        <v>595</v>
      </c>
      <c r="L14" s="827" t="s">
        <v>595</v>
      </c>
    </row>
    <row r="15" spans="1:12">
      <c r="B15" s="805"/>
      <c r="C15" s="810" t="s">
        <v>595</v>
      </c>
      <c r="D15" s="814" t="s">
        <v>605</v>
      </c>
      <c r="E15" s="815" t="s">
        <v>595</v>
      </c>
      <c r="F15" s="815" t="s">
        <v>595</v>
      </c>
      <c r="G15" s="819" t="s">
        <v>609</v>
      </c>
      <c r="H15" s="823" t="s">
        <v>595</v>
      </c>
      <c r="I15" s="823" t="s">
        <v>595</v>
      </c>
      <c r="J15" s="823" t="s">
        <v>595</v>
      </c>
      <c r="K15" s="823" t="s">
        <v>595</v>
      </c>
      <c r="L15" s="828" t="s">
        <v>595</v>
      </c>
    </row>
    <row r="16" spans="1:12">
      <c r="B16" s="805"/>
      <c r="C16" s="810" t="s">
        <v>595</v>
      </c>
      <c r="D16" s="815" t="s">
        <v>595</v>
      </c>
      <c r="E16" s="815" t="s">
        <v>595</v>
      </c>
      <c r="F16" s="815" t="s">
        <v>595</v>
      </c>
      <c r="G16" s="819" t="s">
        <v>302</v>
      </c>
      <c r="H16" s="823" t="s">
        <v>595</v>
      </c>
      <c r="I16" s="823" t="s">
        <v>595</v>
      </c>
      <c r="J16" s="823" t="s">
        <v>595</v>
      </c>
      <c r="K16" s="823" t="s">
        <v>595</v>
      </c>
      <c r="L16" s="828" t="s">
        <v>595</v>
      </c>
    </row>
    <row r="17" spans="2:12">
      <c r="B17" s="805"/>
      <c r="C17" s="810" t="s">
        <v>595</v>
      </c>
      <c r="D17" s="815" t="s">
        <v>595</v>
      </c>
      <c r="E17" s="815" t="s">
        <v>595</v>
      </c>
      <c r="F17" s="815" t="s">
        <v>595</v>
      </c>
      <c r="G17" s="819" t="s">
        <v>606</v>
      </c>
      <c r="H17" s="823" t="s">
        <v>595</v>
      </c>
      <c r="I17" s="823" t="s">
        <v>595</v>
      </c>
      <c r="J17" s="823" t="s">
        <v>595</v>
      </c>
      <c r="K17" s="823" t="s">
        <v>595</v>
      </c>
      <c r="L17" s="828" t="s">
        <v>595</v>
      </c>
    </row>
    <row r="18" spans="2:12">
      <c r="B18" s="805"/>
      <c r="C18" s="810" t="s">
        <v>595</v>
      </c>
      <c r="D18" s="815" t="s">
        <v>595</v>
      </c>
      <c r="E18" s="815" t="s">
        <v>595</v>
      </c>
      <c r="F18" s="815" t="s">
        <v>595</v>
      </c>
      <c r="G18" s="819" t="s">
        <v>610</v>
      </c>
      <c r="H18" s="823" t="s">
        <v>595</v>
      </c>
      <c r="I18" s="823" t="s">
        <v>595</v>
      </c>
      <c r="J18" s="823" t="s">
        <v>595</v>
      </c>
      <c r="K18" s="823" t="s">
        <v>595</v>
      </c>
      <c r="L18" s="828" t="s">
        <v>595</v>
      </c>
    </row>
    <row r="19" spans="2:12">
      <c r="B19" s="805"/>
      <c r="C19" s="810" t="s">
        <v>595</v>
      </c>
      <c r="D19" s="815" t="s">
        <v>595</v>
      </c>
      <c r="E19" s="815" t="s">
        <v>595</v>
      </c>
      <c r="F19" s="815" t="s">
        <v>595</v>
      </c>
      <c r="G19" s="819" t="s">
        <v>611</v>
      </c>
      <c r="H19" s="823" t="s">
        <v>595</v>
      </c>
      <c r="I19" s="823" t="s">
        <v>595</v>
      </c>
      <c r="J19" s="823" t="s">
        <v>595</v>
      </c>
      <c r="K19" s="823" t="s">
        <v>595</v>
      </c>
      <c r="L19" s="828" t="s">
        <v>595</v>
      </c>
    </row>
    <row r="20" spans="2:12">
      <c r="B20" s="805"/>
      <c r="C20" s="810" t="s">
        <v>595</v>
      </c>
      <c r="D20" s="815" t="s">
        <v>595</v>
      </c>
      <c r="E20" s="815" t="s">
        <v>595</v>
      </c>
      <c r="F20" s="815" t="s">
        <v>595</v>
      </c>
      <c r="G20" s="819" t="s">
        <v>228</v>
      </c>
      <c r="H20" s="823" t="s">
        <v>595</v>
      </c>
      <c r="I20" s="823" t="s">
        <v>595</v>
      </c>
      <c r="J20" s="823" t="s">
        <v>595</v>
      </c>
      <c r="K20" s="823" t="s">
        <v>595</v>
      </c>
      <c r="L20" s="828" t="s">
        <v>595</v>
      </c>
    </row>
    <row r="21" spans="2:12">
      <c r="B21" s="805"/>
      <c r="C21" s="810" t="s">
        <v>595</v>
      </c>
      <c r="D21" s="815" t="s">
        <v>595</v>
      </c>
      <c r="E21" s="815" t="s">
        <v>595</v>
      </c>
      <c r="F21" s="815" t="s">
        <v>595</v>
      </c>
      <c r="G21" s="819" t="s">
        <v>543</v>
      </c>
      <c r="H21" s="823" t="s">
        <v>595</v>
      </c>
      <c r="I21" s="823" t="s">
        <v>595</v>
      </c>
      <c r="J21" s="823" t="s">
        <v>595</v>
      </c>
      <c r="K21" s="823" t="s">
        <v>595</v>
      </c>
      <c r="L21" s="828" t="s">
        <v>595</v>
      </c>
    </row>
    <row r="22" spans="2:12">
      <c r="B22" s="805"/>
      <c r="C22" s="810" t="s">
        <v>595</v>
      </c>
      <c r="D22" s="815" t="s">
        <v>595</v>
      </c>
      <c r="E22" s="815" t="s">
        <v>595</v>
      </c>
      <c r="F22" s="815" t="s">
        <v>595</v>
      </c>
      <c r="G22" s="815" t="s">
        <v>595</v>
      </c>
      <c r="H22" s="823" t="s">
        <v>595</v>
      </c>
      <c r="I22" s="823" t="s">
        <v>595</v>
      </c>
      <c r="J22" s="823" t="s">
        <v>595</v>
      </c>
      <c r="K22" s="823" t="s">
        <v>595</v>
      </c>
      <c r="L22" s="828" t="s">
        <v>595</v>
      </c>
    </row>
    <row r="23" spans="2:12">
      <c r="B23" s="805"/>
      <c r="C23" s="810" t="s">
        <v>595</v>
      </c>
      <c r="D23" s="815" t="s">
        <v>595</v>
      </c>
      <c r="E23" s="815" t="s">
        <v>595</v>
      </c>
      <c r="F23" s="815" t="s">
        <v>595</v>
      </c>
      <c r="G23" s="815" t="s">
        <v>595</v>
      </c>
      <c r="H23" s="823" t="s">
        <v>595</v>
      </c>
      <c r="I23" s="823" t="s">
        <v>595</v>
      </c>
      <c r="J23" s="823" t="s">
        <v>595</v>
      </c>
      <c r="K23" s="823" t="s">
        <v>595</v>
      </c>
      <c r="L23" s="828" t="s">
        <v>595</v>
      </c>
    </row>
    <row r="24" spans="2:12">
      <c r="B24" s="805"/>
      <c r="C24" s="810" t="s">
        <v>595</v>
      </c>
      <c r="D24" s="815" t="s">
        <v>595</v>
      </c>
      <c r="E24" s="815" t="s">
        <v>595</v>
      </c>
      <c r="F24" s="815" t="s">
        <v>595</v>
      </c>
      <c r="G24" s="815" t="s">
        <v>595</v>
      </c>
      <c r="H24" s="823" t="s">
        <v>595</v>
      </c>
      <c r="I24" s="823" t="s">
        <v>595</v>
      </c>
      <c r="J24" s="823" t="s">
        <v>595</v>
      </c>
      <c r="K24" s="823" t="s">
        <v>595</v>
      </c>
      <c r="L24" s="828" t="s">
        <v>595</v>
      </c>
    </row>
    <row r="25" spans="2:12" ht="26.25">
      <c r="B25" s="806"/>
      <c r="C25" s="811" t="s">
        <v>595</v>
      </c>
      <c r="D25" s="816" t="s">
        <v>595</v>
      </c>
      <c r="E25" s="816" t="s">
        <v>595</v>
      </c>
      <c r="F25" s="816" t="s">
        <v>595</v>
      </c>
      <c r="G25" s="816" t="s">
        <v>595</v>
      </c>
      <c r="H25" s="824" t="s">
        <v>595</v>
      </c>
      <c r="I25" s="824" t="s">
        <v>595</v>
      </c>
      <c r="J25" s="824" t="s">
        <v>595</v>
      </c>
      <c r="K25" s="824" t="s">
        <v>595</v>
      </c>
      <c r="L25" s="829" t="s">
        <v>595</v>
      </c>
    </row>
    <row r="28" spans="2:12">
      <c r="C28" s="798" t="s">
        <v>17</v>
      </c>
    </row>
    <row r="29" spans="2:12">
      <c r="C29" s="798" t="s">
        <v>408</v>
      </c>
    </row>
    <row r="30" spans="2:12">
      <c r="C30" s="798" t="s">
        <v>570</v>
      </c>
    </row>
    <row r="31" spans="2:12">
      <c r="C31" s="798" t="s">
        <v>596</v>
      </c>
    </row>
    <row r="32" spans="2:12">
      <c r="C32" s="798" t="s">
        <v>23</v>
      </c>
    </row>
    <row r="33" spans="3:3">
      <c r="C33" s="798" t="s">
        <v>597</v>
      </c>
    </row>
    <row r="34" spans="3:3">
      <c r="C34" s="798" t="s">
        <v>598</v>
      </c>
    </row>
    <row r="35" spans="3:3">
      <c r="C35" s="798" t="s">
        <v>599</v>
      </c>
    </row>
    <row r="36" spans="3:3">
      <c r="C36" s="798" t="s">
        <v>600</v>
      </c>
    </row>
    <row r="37" spans="3:3">
      <c r="C37" s="798" t="s">
        <v>601</v>
      </c>
    </row>
    <row r="39" spans="3:3">
      <c r="C39" s="798" t="s">
        <v>602</v>
      </c>
    </row>
    <row r="40" spans="3:3">
      <c r="C40" s="798" t="s">
        <v>567</v>
      </c>
    </row>
    <row r="41" spans="3:3">
      <c r="C41" s="798" t="s">
        <v>603</v>
      </c>
    </row>
    <row r="42" spans="3:3">
      <c r="C42" s="798" t="s">
        <v>317</v>
      </c>
    </row>
    <row r="43" spans="3:3">
      <c r="C43" s="798" t="s">
        <v>391</v>
      </c>
    </row>
    <row r="44" spans="3:3">
      <c r="C44" s="798" t="s">
        <v>307</v>
      </c>
    </row>
  </sheetData>
  <mergeCells count="1">
    <mergeCell ref="B13:B25"/>
  </mergeCells>
  <phoneticPr fontId="35"/>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届出書</vt:lpstr>
      <vt:lpstr>総合事業加算別紙</vt:lpstr>
      <vt:lpstr>総合事業加算別紙２（出張所等）</vt:lpstr>
      <vt:lpstr>ﾁｪｯｸ表</vt:lpstr>
      <vt:lpstr>別紙１</vt:lpstr>
      <vt:lpstr>別紙２</vt:lpstr>
      <vt:lpstr>別紙２シフト記号表（勤務時間帯）</vt:lpstr>
      <vt:lpstr>別紙２記入方法</vt:lpstr>
      <vt:lpstr>別紙２プルダウン・リスト</vt:lpstr>
      <vt:lpstr>別紙２【記載例】通所型サービス</vt:lpstr>
      <vt:lpstr>別紙２【記載例】シフト記号表（勤務時間帯）</vt:lpstr>
      <vt:lpstr>別紙３</vt:lpstr>
      <vt:lpstr>別紙４</vt:lpstr>
      <vt:lpstr>別紙5</vt:lpstr>
      <vt:lpstr>参考様式5-1</vt:lpstr>
      <vt:lpstr>参考様式5-2</vt:lpstr>
      <vt:lpstr>参考様式5-3</vt:lpstr>
      <vt:lpstr>参考様式5-4</vt:lpstr>
      <vt:lpstr>参考様式5-5</vt:lpstr>
      <vt:lpstr>参考様式5-6</vt:lpstr>
      <vt:lpstr>別紙●24</vt:lpstr>
    </vt:vector>
  </TitlesOfParts>
  <Manager>
  </Manager>
  <Company>-</Company>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creator>-</dc:creator>
  <cp:keywords>
  </cp:keywords>
  <dc:description>-</dc:description>
  <cp:lastModifiedBy>Administrator</cp:lastModifiedBy>
  <cp:lastPrinted>2025-03-15T05:59:57Z</cp:lastPrinted>
  <dcterms:created xsi:type="dcterms:W3CDTF">2023-01-16T02:34:32Z</dcterms:created>
  <dcterms:modified xsi:type="dcterms:W3CDTF">2025-10-14T02:00:21Z</dcterms:modified>
  <cp:category>
  </cp:category>
  <cp:contentStatus xml:space="preserve">
  </cp:contentStatus>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3.1.8.0</vt:lpwstr>
      <vt:lpwstr>3.1.9.0</vt:lpwstr>
    </vt:vector>
  </property>
  <property fmtid="{DCFEDD21-7773-49B2-8022-6FC58DB5260B}" pid="3" name="LastSavedVersion">
    <vt:lpwstr>3.1.10.0</vt:lpwstr>
  </property>
  <property fmtid="{DCFEDD21-7773-49B2-8022-6FC58DB5260B}" pid="4" name="LastSavedDate">
    <vt:filetime>2025-10-14T02:00:21Z</vt:filetime>
  </property>
</Properties>
</file>